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efaultThemeVersion="166925"/>
  <mc:AlternateContent xmlns:mc="http://schemas.openxmlformats.org/markup-compatibility/2006">
    <mc:Choice Requires="x15">
      <x15ac:absPath xmlns:x15ac="http://schemas.microsoft.com/office/spreadsheetml/2010/11/ac" url="/Users/bethbradford/Desktop/Fw_ Investment case guidance/"/>
    </mc:Choice>
  </mc:AlternateContent>
  <xr:revisionPtr revIDLastSave="16" documentId="13_ncr:1_{C9CDABD2-1B0F-4B42-BD0D-1BDF628A99E1}" xr6:coauthVersionLast="47" xr6:coauthVersionMax="47" xr10:uidLastSave="{BD6F8383-8319-4B15-929C-ADEB427B3166}"/>
  <bookViews>
    <workbookView xWindow="0" yWindow="500" windowWidth="28800" windowHeight="15720" firstSheet="3" activeTab="2" xr2:uid="{C701A37F-A78D-4993-94C1-341C212C62F5}"/>
  </bookViews>
  <sheets>
    <sheet name="Title" sheetId="4" r:id="rId1"/>
    <sheet name="Readme" sheetId="5" r:id="rId2"/>
    <sheet name="Assumptions" sheetId="2" r:id="rId3"/>
    <sheet name="Summary" sheetId="12" r:id="rId4"/>
    <sheet name="Existing Financing" sheetId="1" r:id="rId5"/>
    <sheet name="Institutional Care" sheetId="7" r:id="rId6"/>
    <sheet name="Prevention of separation" sheetId="9" r:id="rId7"/>
    <sheet name="Alternative care" sheetId="10" r:id="rId8"/>
    <sheet name="Tracing, reint. &amp; transitioning" sheetId="11" r:id="rId9"/>
    <sheet name="password" sheetId="13" state="hidden" r:id="rId10"/>
  </sheets>
  <externalReferences>
    <externalReference r:id="rId11"/>
  </externalReferences>
  <definedNames>
    <definedName name="_xlnm.Database">#REF!</definedName>
    <definedName name="SalaryScales">[1]SalaryNames!$B$1:$B$5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G19" i="9"/>
  <c r="G21" i="9"/>
  <c r="B2" i="12" l="1"/>
  <c r="G13" i="1"/>
  <c r="G38" i="1"/>
  <c r="G33" i="1"/>
  <c r="G28" i="1"/>
  <c r="G23" i="1"/>
  <c r="G18" i="1"/>
  <c r="G8" i="1"/>
  <c r="G46" i="1"/>
  <c r="C10" i="12" s="1"/>
  <c r="D10" i="12" s="1"/>
  <c r="E10" i="12" s="1"/>
  <c r="F46" i="1"/>
  <c r="D47" i="1"/>
  <c r="C45" i="1"/>
  <c r="C44" i="1"/>
  <c r="C46" i="1"/>
  <c r="C47" i="1"/>
  <c r="G47" i="1"/>
  <c r="C11" i="12" s="1"/>
  <c r="D11" i="12" s="1"/>
  <c r="E11" i="12" s="1"/>
  <c r="G45" i="1"/>
  <c r="C9" i="12" s="1"/>
  <c r="D9" i="12" s="1"/>
  <c r="E9" i="12" s="1"/>
  <c r="G44" i="1"/>
  <c r="C8" i="12" s="1"/>
  <c r="F44" i="1"/>
  <c r="F45" i="1"/>
  <c r="F47" i="1"/>
  <c r="D45" i="1"/>
  <c r="D46" i="1"/>
  <c r="D44" i="1"/>
  <c r="F38" i="1"/>
  <c r="F33" i="1"/>
  <c r="F28" i="1"/>
  <c r="F23" i="1"/>
  <c r="F18" i="1"/>
  <c r="F13" i="1"/>
  <c r="F8" i="1"/>
  <c r="C38" i="1"/>
  <c r="C33" i="1"/>
  <c r="C28" i="1"/>
  <c r="C23" i="1"/>
  <c r="C18" i="1"/>
  <c r="C13" i="1"/>
  <c r="C8" i="1"/>
  <c r="D33" i="1"/>
  <c r="D13" i="1"/>
  <c r="D18" i="1"/>
  <c r="D23" i="1"/>
  <c r="D28" i="1"/>
  <c r="D38" i="1"/>
  <c r="G20" i="2"/>
  <c r="H20" i="2"/>
  <c r="I20" i="2"/>
  <c r="J20" i="2"/>
  <c r="F20" i="2"/>
  <c r="I21" i="2"/>
  <c r="J21" i="2"/>
  <c r="F21" i="2"/>
  <c r="G54" i="11"/>
  <c r="G53" i="11"/>
  <c r="G52" i="11"/>
  <c r="G51" i="11"/>
  <c r="G50" i="11"/>
  <c r="G49" i="11"/>
  <c r="G48" i="11"/>
  <c r="G47" i="11"/>
  <c r="G46" i="11"/>
  <c r="G45" i="11"/>
  <c r="G44" i="11"/>
  <c r="G43" i="11"/>
  <c r="G42" i="11"/>
  <c r="G41" i="11"/>
  <c r="G40" i="11"/>
  <c r="G39" i="11"/>
  <c r="G38" i="11"/>
  <c r="G37" i="11"/>
  <c r="G36" i="11"/>
  <c r="G35" i="11"/>
  <c r="G31" i="11"/>
  <c r="G30" i="11"/>
  <c r="G29" i="11"/>
  <c r="G28" i="11"/>
  <c r="G27" i="11"/>
  <c r="G26" i="11"/>
  <c r="G25" i="11"/>
  <c r="G24" i="11"/>
  <c r="G23" i="11"/>
  <c r="G22" i="11"/>
  <c r="G21" i="11"/>
  <c r="G20" i="11"/>
  <c r="G19" i="11"/>
  <c r="G18" i="11"/>
  <c r="G17" i="11"/>
  <c r="G16" i="11"/>
  <c r="G15" i="11"/>
  <c r="G14" i="11"/>
  <c r="G13" i="11"/>
  <c r="G12" i="11"/>
  <c r="B2" i="11"/>
  <c r="G54" i="10"/>
  <c r="G53" i="10"/>
  <c r="G52" i="10"/>
  <c r="G51" i="10"/>
  <c r="G50" i="10"/>
  <c r="G49" i="10"/>
  <c r="G48" i="10"/>
  <c r="G47" i="10"/>
  <c r="G46" i="10"/>
  <c r="G45" i="10"/>
  <c r="G44" i="10"/>
  <c r="G43" i="10"/>
  <c r="G42" i="10"/>
  <c r="G41" i="10"/>
  <c r="G40" i="10"/>
  <c r="G39" i="10"/>
  <c r="G38" i="10"/>
  <c r="G37" i="10"/>
  <c r="G36" i="10"/>
  <c r="G35" i="10"/>
  <c r="G31" i="10"/>
  <c r="G30" i="10"/>
  <c r="G29" i="10"/>
  <c r="G28" i="10"/>
  <c r="G27" i="10"/>
  <c r="G26" i="10"/>
  <c r="G25" i="10"/>
  <c r="G24" i="10"/>
  <c r="G23" i="10"/>
  <c r="G22" i="10"/>
  <c r="G21" i="10"/>
  <c r="G20" i="10"/>
  <c r="G19" i="10"/>
  <c r="G18" i="10"/>
  <c r="G17" i="10"/>
  <c r="G16" i="10"/>
  <c r="G15" i="10"/>
  <c r="G14" i="10"/>
  <c r="G13" i="10"/>
  <c r="G12" i="10"/>
  <c r="B2" i="10"/>
  <c r="G54" i="9"/>
  <c r="G53" i="9"/>
  <c r="G52" i="9"/>
  <c r="G51" i="9"/>
  <c r="G50" i="9"/>
  <c r="G49" i="9"/>
  <c r="G48" i="9"/>
  <c r="G47" i="9"/>
  <c r="G46" i="9"/>
  <c r="G45" i="9"/>
  <c r="G44" i="9"/>
  <c r="G43" i="9"/>
  <c r="G42" i="9"/>
  <c r="G41" i="9"/>
  <c r="G40" i="9"/>
  <c r="G39" i="9"/>
  <c r="G38" i="9"/>
  <c r="G37" i="9"/>
  <c r="G36" i="9"/>
  <c r="G35" i="9"/>
  <c r="G31" i="9"/>
  <c r="G30" i="9"/>
  <c r="G29" i="9"/>
  <c r="G28" i="9"/>
  <c r="G27" i="9"/>
  <c r="G26" i="9"/>
  <c r="G25" i="9"/>
  <c r="G24" i="9"/>
  <c r="G23" i="9"/>
  <c r="G22" i="9"/>
  <c r="G20" i="9"/>
  <c r="G18" i="9"/>
  <c r="G17" i="9"/>
  <c r="G16" i="9"/>
  <c r="G15" i="9"/>
  <c r="G14" i="9"/>
  <c r="G13" i="9"/>
  <c r="G12" i="9"/>
  <c r="B2" i="9"/>
  <c r="G21" i="2"/>
  <c r="H21" i="2"/>
  <c r="G54" i="7"/>
  <c r="G53" i="7"/>
  <c r="G52" i="7"/>
  <c r="G51" i="7"/>
  <c r="G50" i="7"/>
  <c r="G49" i="7"/>
  <c r="G48" i="7"/>
  <c r="G47" i="7"/>
  <c r="G46" i="7"/>
  <c r="G45" i="7"/>
  <c r="G44" i="7"/>
  <c r="G43" i="7"/>
  <c r="G42" i="7"/>
  <c r="G41" i="7"/>
  <c r="G40" i="7"/>
  <c r="G39" i="7"/>
  <c r="G38" i="7"/>
  <c r="G37" i="7"/>
  <c r="G36" i="7"/>
  <c r="G35" i="7"/>
  <c r="G13" i="7"/>
  <c r="G14" i="7"/>
  <c r="G15" i="7"/>
  <c r="G16" i="7"/>
  <c r="G17" i="7"/>
  <c r="G18" i="7"/>
  <c r="G19" i="7"/>
  <c r="G20" i="7"/>
  <c r="G21" i="7"/>
  <c r="G22" i="7"/>
  <c r="G23" i="7"/>
  <c r="G24" i="7"/>
  <c r="G25" i="7"/>
  <c r="G26" i="7"/>
  <c r="G27" i="7"/>
  <c r="G28" i="7"/>
  <c r="G29" i="7"/>
  <c r="G30" i="7"/>
  <c r="G31" i="7"/>
  <c r="G12" i="7"/>
  <c r="G32" i="7" s="1"/>
  <c r="G8" i="7" s="1"/>
  <c r="B2" i="7"/>
  <c r="H54" i="7" l="1"/>
  <c r="D8" i="12"/>
  <c r="C7" i="12"/>
  <c r="G32" i="11"/>
  <c r="G8" i="11" s="1"/>
  <c r="H17" i="7"/>
  <c r="G55" i="10"/>
  <c r="G9" i="10" s="1"/>
  <c r="G55" i="11"/>
  <c r="G9" i="11" s="1"/>
  <c r="G32" i="9"/>
  <c r="G8" i="9" s="1"/>
  <c r="G55" i="7"/>
  <c r="G9" i="7" s="1"/>
  <c r="G7" i="7" s="1"/>
  <c r="C18" i="12" s="1"/>
  <c r="C13" i="12" s="1"/>
  <c r="G43" i="1"/>
  <c r="F43" i="1"/>
  <c r="F59" i="1" s="1"/>
  <c r="C43" i="1"/>
  <c r="F57" i="1" s="1"/>
  <c r="D43" i="1"/>
  <c r="H50" i="7"/>
  <c r="H38" i="11"/>
  <c r="H50" i="10"/>
  <c r="H29" i="7"/>
  <c r="H27" i="9"/>
  <c r="H28" i="7"/>
  <c r="H13" i="9"/>
  <c r="H18" i="10"/>
  <c r="H12" i="10"/>
  <c r="H29" i="11"/>
  <c r="H20" i="9"/>
  <c r="H24" i="7"/>
  <c r="H14" i="9"/>
  <c r="H48" i="9"/>
  <c r="H13" i="7"/>
  <c r="H49" i="9"/>
  <c r="H42" i="11"/>
  <c r="H19" i="7"/>
  <c r="H37" i="10"/>
  <c r="H44" i="10"/>
  <c r="H16" i="11"/>
  <c r="H23" i="11"/>
  <c r="H23" i="7"/>
  <c r="H46" i="7"/>
  <c r="H38" i="10"/>
  <c r="H41" i="11"/>
  <c r="H21" i="7"/>
  <c r="H42" i="7"/>
  <c r="H42" i="9"/>
  <c r="H54" i="10"/>
  <c r="H20" i="7"/>
  <c r="H38" i="7"/>
  <c r="H43" i="9"/>
  <c r="H29" i="10"/>
  <c r="H43" i="11"/>
  <c r="H12" i="7"/>
  <c r="H31" i="7"/>
  <c r="H17" i="11"/>
  <c r="H27" i="7"/>
  <c r="H16" i="7"/>
  <c r="H36" i="9"/>
  <c r="H23" i="10"/>
  <c r="H25" i="7"/>
  <c r="H15" i="7"/>
  <c r="H24" i="10"/>
  <c r="H49" i="10"/>
  <c r="H37" i="11"/>
  <c r="H48" i="11"/>
  <c r="H53" i="7"/>
  <c r="H49" i="7"/>
  <c r="H45" i="7"/>
  <c r="H41" i="7"/>
  <c r="H37" i="7"/>
  <c r="H15" i="9"/>
  <c r="H21" i="9"/>
  <c r="H28" i="9"/>
  <c r="H37" i="9"/>
  <c r="H44" i="9"/>
  <c r="H50" i="9"/>
  <c r="H25" i="10"/>
  <c r="H30" i="10"/>
  <c r="H12" i="11"/>
  <c r="H18" i="11"/>
  <c r="H24" i="11"/>
  <c r="H30" i="11"/>
  <c r="H44" i="11"/>
  <c r="H49" i="11"/>
  <c r="H16" i="9"/>
  <c r="H22" i="9"/>
  <c r="H38" i="9"/>
  <c r="H51" i="9"/>
  <c r="H13" i="10"/>
  <c r="H19" i="10"/>
  <c r="H31" i="10"/>
  <c r="H39" i="10"/>
  <c r="H45" i="10"/>
  <c r="H51" i="10"/>
  <c r="H19" i="11"/>
  <c r="H25" i="11"/>
  <c r="H39" i="11"/>
  <c r="H45" i="11"/>
  <c r="H50" i="11"/>
  <c r="H52" i="7"/>
  <c r="H48" i="7"/>
  <c r="H44" i="7"/>
  <c r="H40" i="7"/>
  <c r="H36" i="7"/>
  <c r="H17" i="9"/>
  <c r="H23" i="9"/>
  <c r="H29" i="9"/>
  <c r="H45" i="9"/>
  <c r="H52" i="9"/>
  <c r="H14" i="10"/>
  <c r="H20" i="10"/>
  <c r="H26" i="10"/>
  <c r="H40" i="10"/>
  <c r="H46" i="10"/>
  <c r="H13" i="11"/>
  <c r="H20" i="11"/>
  <c r="H26" i="11"/>
  <c r="H31" i="11"/>
  <c r="H46" i="11"/>
  <c r="H51" i="11"/>
  <c r="H35" i="7"/>
  <c r="H18" i="9"/>
  <c r="H24" i="9"/>
  <c r="H30" i="9"/>
  <c r="H39" i="9"/>
  <c r="H46" i="9"/>
  <c r="H15" i="10"/>
  <c r="H41" i="10"/>
  <c r="H52" i="10"/>
  <c r="H14" i="11"/>
  <c r="H27" i="11"/>
  <c r="H40" i="11"/>
  <c r="H52" i="11"/>
  <c r="H30" i="7"/>
  <c r="H26" i="7"/>
  <c r="H22" i="7"/>
  <c r="H18" i="7"/>
  <c r="H14" i="7"/>
  <c r="H51" i="7"/>
  <c r="H47" i="7"/>
  <c r="H43" i="7"/>
  <c r="H39" i="7"/>
  <c r="H25" i="9"/>
  <c r="H31" i="9"/>
  <c r="H40" i="9"/>
  <c r="H53" i="9"/>
  <c r="H16" i="10"/>
  <c r="H21" i="10"/>
  <c r="H27" i="10"/>
  <c r="H36" i="10"/>
  <c r="H42" i="10"/>
  <c r="H47" i="10"/>
  <c r="H21" i="11"/>
  <c r="H28" i="11"/>
  <c r="H47" i="11"/>
  <c r="H53" i="11"/>
  <c r="H19" i="9"/>
  <c r="H26" i="9"/>
  <c r="H35" i="9"/>
  <c r="H41" i="9"/>
  <c r="H47" i="9"/>
  <c r="H54" i="9"/>
  <c r="H17" i="10"/>
  <c r="H22" i="10"/>
  <c r="H28" i="10"/>
  <c r="H43" i="10"/>
  <c r="H48" i="10"/>
  <c r="H53" i="10"/>
  <c r="H15" i="11"/>
  <c r="H22" i="11"/>
  <c r="H36" i="11"/>
  <c r="H54" i="11"/>
  <c r="H35" i="11"/>
  <c r="G32" i="10"/>
  <c r="G8" i="10" s="1"/>
  <c r="G7" i="10" s="1"/>
  <c r="C20" i="12" s="1"/>
  <c r="C15" i="12" s="1"/>
  <c r="H35" i="10"/>
  <c r="G55" i="9"/>
  <c r="G9" i="9" s="1"/>
  <c r="H12" i="9"/>
  <c r="E38" i="1" l="1"/>
  <c r="E13" i="1"/>
  <c r="E8" i="12"/>
  <c r="E7" i="12" s="1"/>
  <c r="D7" i="12"/>
  <c r="G7" i="9"/>
  <c r="C19" i="12" s="1"/>
  <c r="C14" i="12" s="1"/>
  <c r="G7" i="11"/>
  <c r="C21" i="12" s="1"/>
  <c r="C16" i="12" s="1"/>
  <c r="F56" i="1"/>
  <c r="C59" i="1"/>
  <c r="E8" i="1"/>
  <c r="D59" i="1"/>
  <c r="E44" i="1"/>
  <c r="E46" i="1"/>
  <c r="E45" i="1"/>
  <c r="E47" i="1"/>
  <c r="G59" i="1"/>
  <c r="G56" i="1"/>
  <c r="H46" i="1"/>
  <c r="G57" i="1"/>
  <c r="H45" i="1"/>
  <c r="H44" i="1"/>
  <c r="H47" i="1"/>
  <c r="H32" i="11"/>
  <c r="H8" i="11" s="1"/>
  <c r="H55" i="9"/>
  <c r="H9" i="9" s="1"/>
  <c r="H32" i="7"/>
  <c r="H8" i="7" s="1"/>
  <c r="H32" i="10"/>
  <c r="H8" i="10" s="1"/>
  <c r="H55" i="7"/>
  <c r="H9" i="7" s="1"/>
  <c r="H55" i="11"/>
  <c r="H9" i="11" s="1"/>
  <c r="H55" i="10"/>
  <c r="H9" i="10" s="1"/>
  <c r="H32" i="9"/>
  <c r="H8" i="9" s="1"/>
  <c r="C12" i="12" l="1"/>
  <c r="H7" i="10"/>
  <c r="D20" i="12" s="1"/>
  <c r="D15" i="12" s="1"/>
  <c r="H7" i="11"/>
  <c r="D21" i="12" s="1"/>
  <c r="H7" i="7"/>
  <c r="D18" i="12" s="1"/>
  <c r="D13" i="12" s="1"/>
  <c r="H7" i="9"/>
  <c r="D19" i="12" s="1"/>
  <c r="D14" i="12" s="1"/>
  <c r="C17" i="12"/>
  <c r="D16" i="12"/>
  <c r="F52" i="1"/>
  <c r="F54" i="1"/>
  <c r="C54" i="1"/>
  <c r="C52" i="1"/>
  <c r="D17" i="12" l="1"/>
  <c r="D12" i="12"/>
  <c r="B2" i="1"/>
  <c r="B3" i="2"/>
  <c r="E33" i="1" l="1"/>
  <c r="H38" i="1"/>
  <c r="H33" i="1"/>
  <c r="H28" i="1"/>
  <c r="G54" i="1"/>
  <c r="G52" i="1"/>
  <c r="H8" i="1"/>
  <c r="H13" i="1"/>
  <c r="H18" i="1"/>
  <c r="H23" i="1"/>
  <c r="E18" i="1"/>
  <c r="E23" i="1"/>
  <c r="E28" i="1"/>
  <c r="D52" i="1"/>
  <c r="D54" i="1"/>
  <c r="F14" i="2" l="1" a="1"/>
  <c r="F14" i="2" s="1"/>
  <c r="G14" i="2" s="1"/>
  <c r="H14" i="2" s="1"/>
  <c r="I14" i="2" s="1"/>
  <c r="J14" i="2" s="1"/>
  <c r="I15" i="7" l="1"/>
  <c r="I27" i="7"/>
  <c r="I16" i="7"/>
  <c r="I19" i="7"/>
  <c r="I23" i="7"/>
  <c r="I20" i="7"/>
  <c r="I28" i="7"/>
  <c r="I24" i="7"/>
  <c r="I12" i="7"/>
  <c r="I41" i="11"/>
  <c r="I42" i="9"/>
  <c r="I37" i="11"/>
  <c r="I17" i="11"/>
  <c r="I43" i="11"/>
  <c r="I18" i="10"/>
  <c r="I25" i="7"/>
  <c r="I48" i="9"/>
  <c r="I42" i="11"/>
  <c r="I23" i="11"/>
  <c r="I49" i="9"/>
  <c r="I12" i="10"/>
  <c r="I13" i="7"/>
  <c r="I43" i="9"/>
  <c r="I44" i="10"/>
  <c r="I54" i="7"/>
  <c r="I23" i="10"/>
  <c r="I24" i="10"/>
  <c r="I38" i="11"/>
  <c r="I16" i="11"/>
  <c r="I29" i="11"/>
  <c r="I29" i="10"/>
  <c r="I46" i="7"/>
  <c r="I50" i="7"/>
  <c r="I37" i="10"/>
  <c r="I50" i="10"/>
  <c r="I38" i="7"/>
  <c r="I14" i="9"/>
  <c r="I29" i="7"/>
  <c r="I31" i="7"/>
  <c r="I49" i="10"/>
  <c r="I36" i="9"/>
  <c r="I17" i="7"/>
  <c r="I42" i="7"/>
  <c r="I54" i="10"/>
  <c r="I27" i="9"/>
  <c r="I13" i="9"/>
  <c r="I12" i="11"/>
  <c r="I38" i="10"/>
  <c r="I21" i="7"/>
  <c r="I20" i="9"/>
  <c r="I16" i="10"/>
  <c r="I19" i="9"/>
  <c r="I31" i="10"/>
  <c r="I45" i="7"/>
  <c r="I13" i="11"/>
  <c r="I26" i="7"/>
  <c r="I24" i="11"/>
  <c r="I22" i="11"/>
  <c r="I20" i="10"/>
  <c r="I39" i="10"/>
  <c r="I18" i="9"/>
  <c r="I45" i="10"/>
  <c r="I41" i="9"/>
  <c r="I52" i="9"/>
  <c r="I41" i="10"/>
  <c r="I52" i="7"/>
  <c r="I47" i="9"/>
  <c r="I30" i="10"/>
  <c r="I25" i="10"/>
  <c r="I15" i="10"/>
  <c r="I27" i="10"/>
  <c r="I37" i="7"/>
  <c r="I23" i="9"/>
  <c r="I42" i="10"/>
  <c r="I24" i="9"/>
  <c r="I15" i="9"/>
  <c r="I13" i="10"/>
  <c r="I48" i="10"/>
  <c r="I16" i="9"/>
  <c r="I21" i="11"/>
  <c r="I44" i="11"/>
  <c r="I54" i="11"/>
  <c r="I22" i="7"/>
  <c r="I40" i="11"/>
  <c r="I28" i="9"/>
  <c r="I54" i="9"/>
  <c r="I40" i="7"/>
  <c r="I47" i="10"/>
  <c r="I31" i="11"/>
  <c r="I53" i="9"/>
  <c r="I53" i="11"/>
  <c r="I48" i="7"/>
  <c r="I35" i="10"/>
  <c r="I20" i="11"/>
  <c r="I40" i="9"/>
  <c r="I44" i="9"/>
  <c r="I17" i="9"/>
  <c r="I30" i="9"/>
  <c r="I41" i="7"/>
  <c r="I18" i="7"/>
  <c r="I49" i="7"/>
  <c r="I39" i="9"/>
  <c r="I53" i="7"/>
  <c r="I51" i="11"/>
  <c r="I47" i="11"/>
  <c r="I39" i="7"/>
  <c r="I51" i="9"/>
  <c r="I15" i="11"/>
  <c r="I44" i="7"/>
  <c r="I47" i="7"/>
  <c r="I22" i="9"/>
  <c r="I37" i="9"/>
  <c r="I36" i="11"/>
  <c r="I30" i="7"/>
  <c r="I19" i="11"/>
  <c r="I50" i="9"/>
  <c r="I36" i="7"/>
  <c r="I19" i="10"/>
  <c r="I45" i="9"/>
  <c r="I40" i="10"/>
  <c r="I43" i="7"/>
  <c r="I46" i="11"/>
  <c r="I26" i="11"/>
  <c r="I31" i="9"/>
  <c r="I36" i="10"/>
  <c r="I25" i="11"/>
  <c r="I30" i="11"/>
  <c r="I14" i="10"/>
  <c r="I49" i="11"/>
  <c r="I21" i="10"/>
  <c r="I51" i="10"/>
  <c r="I22" i="10"/>
  <c r="I12" i="9"/>
  <c r="I46" i="9"/>
  <c r="I26" i="10"/>
  <c r="I18" i="11"/>
  <c r="I52" i="10"/>
  <c r="I46" i="10"/>
  <c r="I17" i="10"/>
  <c r="I27" i="11"/>
  <c r="I38" i="9"/>
  <c r="I35" i="9"/>
  <c r="I28" i="10"/>
  <c r="I50" i="11"/>
  <c r="I29" i="9"/>
  <c r="I43" i="10"/>
  <c r="I25" i="9"/>
  <c r="I45" i="11"/>
  <c r="I26" i="9"/>
  <c r="I53" i="10"/>
  <c r="I14" i="7"/>
  <c r="I52" i="11"/>
  <c r="I51" i="7"/>
  <c r="I21" i="9"/>
  <c r="I35" i="7"/>
  <c r="I28" i="11"/>
  <c r="I39" i="11"/>
  <c r="I48" i="11"/>
  <c r="I14" i="11"/>
  <c r="I35" i="11"/>
  <c r="I55" i="11" l="1"/>
  <c r="I9" i="11" s="1"/>
  <c r="I32" i="11"/>
  <c r="I8" i="11" s="1"/>
  <c r="I32" i="9"/>
  <c r="I8" i="9" s="1"/>
  <c r="I55" i="10"/>
  <c r="I9" i="10" s="1"/>
  <c r="I32" i="10"/>
  <c r="I8" i="10" s="1"/>
  <c r="I55" i="7"/>
  <c r="I9" i="7" s="1"/>
  <c r="I55" i="9"/>
  <c r="I9" i="9" s="1"/>
  <c r="I32" i="7"/>
  <c r="I8" i="7" s="1"/>
  <c r="I7" i="11" l="1"/>
  <c r="E21" i="12" s="1"/>
  <c r="E16" i="12" s="1"/>
  <c r="I7" i="10"/>
  <c r="E20" i="12" s="1"/>
  <c r="E15" i="12" s="1"/>
  <c r="I7" i="7"/>
  <c r="E18" i="12" s="1"/>
  <c r="E13" i="12" s="1"/>
  <c r="I7" i="9"/>
  <c r="E19" i="12" s="1"/>
  <c r="E14" i="12" s="1"/>
  <c r="E12" i="12" l="1"/>
  <c r="E17" i="1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1"/>
        </ext>
      </extLst>
    </bk>
  </futureMetadata>
  <cellMetadata count="1">
    <bk>
      <rc t="1" v="0"/>
    </bk>
  </cellMetadata>
  <valueMetadata count="1">
    <bk>
      <rc t="2" v="0"/>
    </bk>
  </valueMetadata>
</metadata>
</file>

<file path=xl/sharedStrings.xml><?xml version="1.0" encoding="utf-8"?>
<sst xmlns="http://schemas.openxmlformats.org/spreadsheetml/2006/main" count="509" uniqueCount="128">
  <si>
    <t>Guidance on Developing County Investment Cases for Care Reform</t>
  </si>
  <si>
    <t>Notes</t>
  </si>
  <si>
    <t>Inputting data into the tool</t>
  </si>
  <si>
    <r>
      <t>As a general rule: If a cell is highlighted gold</t>
    </r>
    <r>
      <rPr>
        <sz val="11"/>
        <rFont val="Arial"/>
        <family val="2"/>
      </rPr>
      <t xml:space="preserve"> </t>
    </r>
    <r>
      <rPr>
        <sz val="11"/>
        <color theme="1"/>
        <rFont val="Arial"/>
        <family val="2"/>
      </rPr>
      <t>then it is a numerical variable that can be changed by the user.</t>
    </r>
  </si>
  <si>
    <t>If a cell is highlighted green then it requires text entry by the user (descriptive text about the input)</t>
  </si>
  <si>
    <t>If a number is in a clear cell then it is a calculated amount based on the assumptions in the yellow cells. The clear cells contain formulae and have been locked to prevent 'over-typing'.</t>
  </si>
  <si>
    <t>PLEASE NOTE:Users of this tool should always save their work as a new file when they start working so as to preserve an original copy of thetool.</t>
  </si>
  <si>
    <t>Some worksheets within this tool are formatted using the Group function. This hides and reveals lines when you click on the buttons shown at right.</t>
  </si>
  <si>
    <t>ASSUMPTIONS</t>
  </si>
  <si>
    <t>MACROECONOMIC ASSUMPTIONS</t>
  </si>
  <si>
    <t>Current Year</t>
  </si>
  <si>
    <t>Forecast</t>
  </si>
  <si>
    <t>Prediction</t>
  </si>
  <si>
    <t>Item</t>
  </si>
  <si>
    <t>Unit</t>
  </si>
  <si>
    <t>Source</t>
  </si>
  <si>
    <t>Nominal GDP</t>
  </si>
  <si>
    <t>USD (millions)</t>
  </si>
  <si>
    <t>Nominal dollar GDP growth</t>
  </si>
  <si>
    <t>%</t>
  </si>
  <si>
    <t>Inflation</t>
  </si>
  <si>
    <t>Exchange Rate (USD/KES)</t>
  </si>
  <si>
    <t>KES</t>
  </si>
  <si>
    <t>Annual Budget Increase</t>
  </si>
  <si>
    <t>Primary source: KNBS</t>
  </si>
  <si>
    <t>FINANCIAL ASSUMPTIONS</t>
  </si>
  <si>
    <t>Past</t>
  </si>
  <si>
    <t>Fiscal Year 2021/22</t>
  </si>
  <si>
    <t>Fiscal Year 2022/23</t>
  </si>
  <si>
    <t>Fiscal Year 2023/24</t>
  </si>
  <si>
    <t>Fiscal Year 2024/25</t>
  </si>
  <si>
    <t>Fiscal Year 2025/26</t>
  </si>
  <si>
    <t>Annual increase in recurrent costs</t>
  </si>
  <si>
    <t>Annual increase in capital and equip. costs</t>
  </si>
  <si>
    <t>Note:  annual recurrent and capital increases are equal to annual projected inflation</t>
  </si>
  <si>
    <t>PUBLIC BUDGET AND EXPENDITURES</t>
  </si>
  <si>
    <t>National Government Budget</t>
  </si>
  <si>
    <t>total</t>
  </si>
  <si>
    <t>Total (KES millions)</t>
  </si>
  <si>
    <t>The National Treasury</t>
  </si>
  <si>
    <t>National Government Expenditures</t>
  </si>
  <si>
    <t>County Government Budget</t>
  </si>
  <si>
    <t>County Government Expenditures</t>
  </si>
  <si>
    <t>Care-related Budget</t>
  </si>
  <si>
    <t>Care-related Expenditures</t>
  </si>
  <si>
    <t>Ministry of Labour and Social Protection</t>
  </si>
  <si>
    <t>POPULATION ASSUMPTIONS</t>
  </si>
  <si>
    <t>Census</t>
  </si>
  <si>
    <t>Population</t>
  </si>
  <si>
    <t>National</t>
  </si>
  <si>
    <t>Total</t>
  </si>
  <si>
    <t>Kenya National Bureau of Statistics</t>
  </si>
  <si>
    <t>Population under 18</t>
  </si>
  <si>
    <t>Population Growth</t>
  </si>
  <si>
    <t>in %</t>
  </si>
  <si>
    <t>COUNTY POPULATION ASSUMPTIONS</t>
  </si>
  <si>
    <t>County population</t>
  </si>
  <si>
    <t xml:space="preserve">Kilifi </t>
  </si>
  <si>
    <t xml:space="preserve">Kisumu </t>
  </si>
  <si>
    <t xml:space="preserve">Nyamira </t>
  </si>
  <si>
    <t xml:space="preserve">Siaya </t>
  </si>
  <si>
    <t xml:space="preserve"> population under 18</t>
  </si>
  <si>
    <t>INSTITUTIONS</t>
  </si>
  <si>
    <t>Kilifi</t>
  </si>
  <si>
    <t>Kisumu</t>
  </si>
  <si>
    <t>Nyamira</t>
  </si>
  <si>
    <t>Siaya</t>
  </si>
  <si>
    <t>County Children's Office</t>
  </si>
  <si>
    <t>DCS</t>
  </si>
  <si>
    <t>Sub-County Children's Offices</t>
  </si>
  <si>
    <t>Rehab schools</t>
  </si>
  <si>
    <t>Remand homes</t>
  </si>
  <si>
    <t>Rescue Centers</t>
  </si>
  <si>
    <t>National reception, placement and assessment centers</t>
  </si>
  <si>
    <t>SUMMARY</t>
  </si>
  <si>
    <t>Year 1</t>
  </si>
  <si>
    <t>Year 2</t>
  </si>
  <si>
    <t>Year 3</t>
  </si>
  <si>
    <t>Existing investment</t>
  </si>
  <si>
    <t>Instititutional care</t>
  </si>
  <si>
    <t>Prevention of seperation &amp; family stren.</t>
  </si>
  <si>
    <t>Alternative care</t>
  </si>
  <si>
    <t>Tracing, reintegration and transitioning</t>
  </si>
  <si>
    <t>Funding gap (additional investment required)</t>
  </si>
  <si>
    <t>Total Costs</t>
  </si>
  <si>
    <t>EXISTING FUNDING FOR CARE BY STATE AND NON-STATE ACTORS IN KILIFI COUNTY</t>
  </si>
  <si>
    <t>2020/2021</t>
  </si>
  <si>
    <t>2021/2022</t>
  </si>
  <si>
    <t>Description</t>
  </si>
  <si>
    <t>Approved budget (KES millions)</t>
  </si>
  <si>
    <t>Expenditure (KES millions)</t>
  </si>
  <si>
    <t>% share of total care exp.*</t>
  </si>
  <si>
    <t>National Government**</t>
  </si>
  <si>
    <t xml:space="preserve">County Government </t>
  </si>
  <si>
    <t>CTWWC</t>
  </si>
  <si>
    <t>UNICEF</t>
  </si>
  <si>
    <t>Kesho Kenya</t>
  </si>
  <si>
    <t xml:space="preserve">Org. 1 </t>
  </si>
  <si>
    <t>Org. 2</t>
  </si>
  <si>
    <t>Total Care-related Expenditures</t>
  </si>
  <si>
    <t>Annual Budgets</t>
  </si>
  <si>
    <t xml:space="preserve">County annual budget </t>
  </si>
  <si>
    <t>National budget</t>
  </si>
  <si>
    <t>As a % of county's annual budget</t>
  </si>
  <si>
    <t>Total care-related expenditures</t>
  </si>
  <si>
    <t>As a % of annual national budget</t>
  </si>
  <si>
    <t>Nominal and real changes in care-related expenditures</t>
  </si>
  <si>
    <t>Nominal change in expenditures (%)</t>
  </si>
  <si>
    <t>Real change in expenditures (%)</t>
  </si>
  <si>
    <t>Per capita care-related expenditures</t>
  </si>
  <si>
    <t>Expenditure per child</t>
  </si>
  <si>
    <t>Note: Add other organisations in row 33 &amp; 38 if needed, otherwise delete rows 33-42</t>
  </si>
  <si>
    <t>*care exp. = care-related expenditures - both institutional care (state funded SCIs) and family and community-based care (state and non-state funded)</t>
  </si>
  <si>
    <t>**includes expeniditures by the Directorate of Children Services (DCS)</t>
  </si>
  <si>
    <t>INSTITUTIONAL CARE</t>
  </si>
  <si>
    <t xml:space="preserve">Recurrent Costs </t>
  </si>
  <si>
    <t>Development Costs</t>
  </si>
  <si>
    <t>Recurrent Costs</t>
  </si>
  <si>
    <t>Type of Cost</t>
  </si>
  <si>
    <t xml:space="preserve">Quantity </t>
  </si>
  <si>
    <t>Cost in KES</t>
  </si>
  <si>
    <t>Annual</t>
  </si>
  <si>
    <t>Sub-total</t>
  </si>
  <si>
    <t>One-off</t>
  </si>
  <si>
    <t>PREVENTION OF SEPARATION AND FAMILY STRENGTHENING</t>
  </si>
  <si>
    <t>ALTERNATIVE CARE</t>
  </si>
  <si>
    <t>TRACING, REINTEGRATION AND TRANSITIONING TO FAMILY AND COMMUNITY-BASED CARE</t>
  </si>
  <si>
    <t>kenyaic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</si>
</sst>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00_-;\-* #,##0.00_-;_-* &quot;-&quot;??_-;_-@_-"/>
    <numFmt numFmtId="165" formatCode="_(&quot;$&quot;* #,##0_);_(&quot;$&quot;* \(#,##0\);_(&quot;$&quot;* &quot;-&quot;??_);_(@_)"/>
    <numFmt numFmtId="166" formatCode="0.0%"/>
    <numFmt numFmtId="167" formatCode="_(* #,##0_);_(* \(#,##0\);_(* &quot;-&quot;??_);_(@_)"/>
    <numFmt numFmtId="168" formatCode="_-[$KES]\ * #,##0.00_-;\-[$KES]\ * #,##0.00_-;_-[$KES]\ * &quot;-&quot;??_-;_-@_-"/>
    <numFmt numFmtId="169" formatCode="#,##0.0"/>
    <numFmt numFmtId="170" formatCode="0.000%"/>
    <numFmt numFmtId="171" formatCode="_-[$KES]\ * #,##0_-;\-[$KES]\ * #,##0_-;_-[$KES]\ * &quot;-&quot;_-;_-@_-"/>
    <numFmt numFmtId="172" formatCode="#,##0_ ;\-#,##0\ "/>
  </numFmts>
  <fonts count="35">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14"/>
      <name val="Calibri"/>
      <family val="2"/>
      <scheme val="minor"/>
    </font>
    <font>
      <b/>
      <sz val="12"/>
      <name val="Calibri"/>
      <family val="2"/>
      <scheme val="minor"/>
    </font>
    <font>
      <i/>
      <sz val="12"/>
      <name val="Calibri"/>
      <family val="2"/>
      <scheme val="minor"/>
    </font>
    <font>
      <sz val="10"/>
      <name val="Arial"/>
      <family val="2"/>
    </font>
    <font>
      <u/>
      <sz val="11"/>
      <color theme="10"/>
      <name val="Calibri"/>
      <family val="2"/>
      <scheme val="minor"/>
    </font>
    <font>
      <i/>
      <sz val="12"/>
      <color rgb="FFFF0000"/>
      <name val="Calibri"/>
      <family val="2"/>
      <scheme val="minor"/>
    </font>
    <font>
      <b/>
      <sz val="12"/>
      <color theme="1"/>
      <name val="Calibri"/>
      <family val="2"/>
      <scheme val="minor"/>
    </font>
    <font>
      <sz val="11"/>
      <color theme="1"/>
      <name val="Arial"/>
      <family val="2"/>
    </font>
    <font>
      <sz val="12"/>
      <color rgb="FFFF0000"/>
      <name val="Calibri"/>
      <family val="2"/>
      <scheme val="minor"/>
    </font>
    <font>
      <sz val="12"/>
      <color rgb="FF000000"/>
      <name val="Calibri"/>
      <family val="2"/>
      <scheme val="minor"/>
    </font>
    <font>
      <sz val="18"/>
      <color theme="1"/>
      <name val="Calibri"/>
      <family val="2"/>
      <scheme val="minor"/>
    </font>
    <font>
      <sz val="12"/>
      <color theme="1"/>
      <name val="Helvetica"/>
      <family val="2"/>
    </font>
    <font>
      <i/>
      <sz val="9"/>
      <color rgb="FF222222"/>
      <name val="Bookman Old Style"/>
      <family val="1"/>
    </font>
    <font>
      <sz val="9"/>
      <color theme="1"/>
      <name val="Bookman Old Style"/>
      <family val="1"/>
    </font>
    <font>
      <b/>
      <sz val="18"/>
      <color theme="1"/>
      <name val="Calibri"/>
      <family val="2"/>
      <scheme val="minor"/>
    </font>
    <font>
      <i/>
      <sz val="12"/>
      <color theme="1"/>
      <name val="Calibri"/>
      <family val="2"/>
      <scheme val="minor"/>
    </font>
    <font>
      <b/>
      <sz val="14"/>
      <color theme="1"/>
      <name val="Arial"/>
      <family val="2"/>
    </font>
    <font>
      <b/>
      <u/>
      <sz val="11"/>
      <color theme="1"/>
      <name val="Arial"/>
      <family val="2"/>
    </font>
    <font>
      <sz val="11"/>
      <name val="Arial"/>
      <family val="2"/>
    </font>
    <font>
      <b/>
      <sz val="11"/>
      <color rgb="FFFF0000"/>
      <name val="Arial"/>
      <family val="2"/>
    </font>
    <font>
      <sz val="8"/>
      <name val="Calibri"/>
      <family val="2"/>
      <scheme val="minor"/>
    </font>
    <font>
      <b/>
      <sz val="12"/>
      <color theme="4" tint="0.59999389629810485"/>
      <name val="Calibri"/>
      <family val="2"/>
      <scheme val="minor"/>
    </font>
    <font>
      <b/>
      <sz val="16"/>
      <color theme="1"/>
      <name val="Calibri"/>
      <family val="2"/>
      <scheme val="minor"/>
    </font>
    <font>
      <b/>
      <sz val="16"/>
      <name val="Calibri"/>
      <family val="2"/>
      <scheme val="minor"/>
    </font>
    <font>
      <i/>
      <sz val="11"/>
      <color theme="1"/>
      <name val="Calibri"/>
      <family val="2"/>
      <scheme val="minor"/>
    </font>
    <font>
      <b/>
      <sz val="11"/>
      <color indexed="8"/>
      <name val="Calibri"/>
      <family val="2"/>
      <scheme val="minor"/>
    </font>
    <font>
      <sz val="12"/>
      <color theme="1"/>
      <name val="Times New Roman"/>
      <family val="1"/>
    </font>
    <font>
      <sz val="18"/>
      <color theme="1"/>
      <name val="Times New Roman"/>
      <family val="1"/>
    </font>
    <font>
      <sz val="28"/>
      <color rgb="FFA25EB5"/>
      <name val="Times New Roman"/>
      <family val="1"/>
    </font>
    <font>
      <b/>
      <sz val="2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bgColor rgb="FF000000"/>
      </patternFill>
    </fill>
    <fill>
      <patternFill patternType="solid">
        <fgColor theme="9" tint="0.59999389629810485"/>
        <bgColor indexed="64"/>
      </patternFill>
    </fill>
  </fills>
  <borders count="24">
    <border>
      <left/>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44"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0" fontId="8" fillId="0" borderId="0"/>
    <xf numFmtId="0" fontId="9"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cellStyleXfs>
  <cellXfs count="201">
    <xf numFmtId="0" fontId="0" fillId="0" borderId="0" xfId="0"/>
    <xf numFmtId="0" fontId="4" fillId="2" borderId="0" xfId="3" applyFont="1" applyFill="1"/>
    <xf numFmtId="0" fontId="4" fillId="2" borderId="0" xfId="3" applyFont="1" applyFill="1" applyAlignment="1">
      <alignment horizontal="center"/>
    </xf>
    <xf numFmtId="0" fontId="4" fillId="2" borderId="0" xfId="3" applyFont="1" applyFill="1" applyAlignment="1">
      <alignment wrapText="1"/>
    </xf>
    <xf numFmtId="0" fontId="4" fillId="0" borderId="0" xfId="3" applyFont="1"/>
    <xf numFmtId="0" fontId="4" fillId="2" borderId="0" xfId="3" applyFont="1" applyFill="1" applyAlignment="1">
      <alignment horizontal="right" vertical="top"/>
    </xf>
    <xf numFmtId="0" fontId="4" fillId="2" borderId="0" xfId="3" applyFont="1" applyFill="1" applyAlignment="1">
      <alignment horizontal="left" vertical="top"/>
    </xf>
    <xf numFmtId="0" fontId="6" fillId="2" borderId="0" xfId="3" applyFont="1" applyFill="1"/>
    <xf numFmtId="0" fontId="4" fillId="2" borderId="0" xfId="3" applyFont="1" applyFill="1" applyAlignment="1">
      <alignment horizontal="center" vertical="center" wrapText="1"/>
    </xf>
    <xf numFmtId="0" fontId="4" fillId="2" borderId="1" xfId="3" applyFont="1" applyFill="1" applyBorder="1"/>
    <xf numFmtId="0" fontId="4" fillId="2" borderId="1" xfId="3" applyFont="1" applyFill="1" applyBorder="1" applyAlignment="1">
      <alignment horizontal="center"/>
    </xf>
    <xf numFmtId="0" fontId="4" fillId="2" borderId="1" xfId="3" applyFont="1" applyFill="1" applyBorder="1" applyAlignment="1">
      <alignment horizontal="center" wrapText="1"/>
    </xf>
    <xf numFmtId="0" fontId="4" fillId="2" borderId="1" xfId="3" applyFont="1" applyFill="1" applyBorder="1" applyAlignment="1">
      <alignment horizontal="left" vertical="center" wrapText="1"/>
    </xf>
    <xf numFmtId="0" fontId="7" fillId="2" borderId="0" xfId="3" applyFont="1" applyFill="1"/>
    <xf numFmtId="0" fontId="7" fillId="2" borderId="0" xfId="3" applyFont="1" applyFill="1" applyAlignment="1">
      <alignment horizontal="center"/>
    </xf>
    <xf numFmtId="0" fontId="7" fillId="0" borderId="0" xfId="3" applyFont="1"/>
    <xf numFmtId="0" fontId="6" fillId="2" borderId="0" xfId="3" applyFont="1" applyFill="1" applyAlignment="1">
      <alignment horizontal="center"/>
    </xf>
    <xf numFmtId="0" fontId="4" fillId="2" borderId="1" xfId="3" applyFont="1" applyFill="1" applyBorder="1" applyAlignment="1">
      <alignment horizontal="left"/>
    </xf>
    <xf numFmtId="166" fontId="4" fillId="2" borderId="0" xfId="3" quotePrefix="1" applyNumberFormat="1" applyFont="1" applyFill="1" applyAlignment="1">
      <alignment horizontal="center"/>
    </xf>
    <xf numFmtId="0" fontId="4" fillId="2" borderId="0" xfId="3" quotePrefix="1" applyFont="1" applyFill="1" applyAlignment="1">
      <alignment horizontal="center"/>
    </xf>
    <xf numFmtId="0" fontId="4" fillId="4" borderId="0" xfId="3" applyFont="1" applyFill="1"/>
    <xf numFmtId="4" fontId="4" fillId="3" borderId="0" xfId="3" applyNumberFormat="1" applyFont="1" applyFill="1" applyAlignment="1">
      <alignment horizontal="center" wrapText="1"/>
    </xf>
    <xf numFmtId="0" fontId="4" fillId="3" borderId="0" xfId="3" applyFont="1" applyFill="1" applyAlignment="1">
      <alignment horizontal="center" wrapText="1"/>
    </xf>
    <xf numFmtId="166" fontId="4" fillId="3" borderId="0" xfId="5" applyNumberFormat="1" applyFont="1" applyFill="1" applyAlignment="1">
      <alignment horizontal="center" wrapText="1"/>
    </xf>
    <xf numFmtId="10" fontId="4" fillId="2" borderId="0" xfId="2" applyNumberFormat="1" applyFont="1" applyFill="1"/>
    <xf numFmtId="10" fontId="4" fillId="3" borderId="0" xfId="5" applyNumberFormat="1" applyFont="1" applyFill="1" applyAlignment="1">
      <alignment horizontal="center" wrapText="1"/>
    </xf>
    <xf numFmtId="166" fontId="4" fillId="2" borderId="0" xfId="2" applyNumberFormat="1" applyFont="1" applyFill="1"/>
    <xf numFmtId="0" fontId="4" fillId="2" borderId="0" xfId="3" applyFont="1" applyFill="1" applyAlignment="1">
      <alignment horizontal="left" vertical="center" wrapText="1"/>
    </xf>
    <xf numFmtId="0" fontId="4" fillId="2" borderId="0" xfId="3" applyFont="1" applyFill="1" applyAlignment="1">
      <alignment horizontal="center" vertical="center"/>
    </xf>
    <xf numFmtId="0" fontId="4" fillId="2" borderId="1" xfId="3" applyFont="1" applyFill="1" applyBorder="1" applyAlignment="1">
      <alignment horizontal="center" vertical="center"/>
    </xf>
    <xf numFmtId="0" fontId="4" fillId="2" borderId="1" xfId="3" applyFont="1" applyFill="1" applyBorder="1" applyAlignment="1">
      <alignment horizontal="center" vertical="center" wrapText="1"/>
    </xf>
    <xf numFmtId="0" fontId="6" fillId="2" borderId="0" xfId="3" applyFont="1" applyFill="1" applyAlignment="1">
      <alignment wrapText="1"/>
    </xf>
    <xf numFmtId="0" fontId="4" fillId="0" borderId="0" xfId="3" applyFont="1" applyAlignment="1">
      <alignment horizontal="center" wrapText="1"/>
    </xf>
    <xf numFmtId="167" fontId="4" fillId="3" borderId="0" xfId="6" applyNumberFormat="1" applyFont="1" applyFill="1" applyAlignment="1">
      <alignment wrapText="1"/>
    </xf>
    <xf numFmtId="0" fontId="7" fillId="2" borderId="0" xfId="3" applyFont="1" applyFill="1" applyAlignment="1">
      <alignment horizontal="left" indent="1"/>
    </xf>
    <xf numFmtId="167" fontId="4" fillId="2" borderId="0" xfId="6" applyNumberFormat="1" applyFont="1" applyFill="1" applyAlignment="1">
      <alignment horizontal="center"/>
    </xf>
    <xf numFmtId="166" fontId="4" fillId="2" borderId="0" xfId="3" applyNumberFormat="1" applyFont="1" applyFill="1" applyAlignment="1">
      <alignment horizontal="center"/>
    </xf>
    <xf numFmtId="166" fontId="4" fillId="3" borderId="0" xfId="5" applyNumberFormat="1" applyFont="1" applyFill="1" applyAlignment="1">
      <alignment wrapText="1"/>
    </xf>
    <xf numFmtId="0" fontId="4" fillId="0" borderId="0" xfId="3" applyFont="1" applyAlignment="1">
      <alignment wrapText="1"/>
    </xf>
    <xf numFmtId="167" fontId="4" fillId="2" borderId="0" xfId="6" applyNumberFormat="1" applyFont="1" applyFill="1" applyAlignment="1">
      <alignment wrapText="1"/>
    </xf>
    <xf numFmtId="0" fontId="4" fillId="2" borderId="0" xfId="0" applyFont="1" applyFill="1"/>
    <xf numFmtId="0" fontId="4" fillId="0" borderId="0" xfId="3" applyFont="1" applyAlignment="1">
      <alignment horizontal="center"/>
    </xf>
    <xf numFmtId="0" fontId="4" fillId="2" borderId="0" xfId="3" applyFont="1" applyFill="1" applyAlignment="1">
      <alignment horizontal="left"/>
    </xf>
    <xf numFmtId="0" fontId="6" fillId="6" borderId="0" xfId="3" applyFont="1" applyFill="1" applyAlignment="1">
      <alignment vertical="center" wrapText="1"/>
    </xf>
    <xf numFmtId="0" fontId="6" fillId="6" borderId="0" xfId="3" applyFont="1" applyFill="1" applyAlignment="1">
      <alignment vertical="center"/>
    </xf>
    <xf numFmtId="0" fontId="6" fillId="6" borderId="0" xfId="3" applyFont="1" applyFill="1" applyAlignment="1">
      <alignment horizontal="center" vertical="center" wrapText="1"/>
    </xf>
    <xf numFmtId="0" fontId="10" fillId="2" borderId="0" xfId="3" applyFont="1" applyFill="1" applyAlignment="1">
      <alignment horizontal="center"/>
    </xf>
    <xf numFmtId="168" fontId="3" fillId="3" borderId="0" xfId="5" applyNumberFormat="1" applyFont="1" applyFill="1" applyAlignment="1">
      <alignment horizontal="center"/>
    </xf>
    <xf numFmtId="165" fontId="4" fillId="3" borderId="0" xfId="4" applyNumberFormat="1" applyFont="1" applyFill="1" applyAlignment="1">
      <alignment horizontal="center"/>
    </xf>
    <xf numFmtId="166" fontId="4" fillId="3" borderId="0" xfId="5" applyNumberFormat="1" applyFont="1" applyFill="1" applyAlignment="1">
      <alignment horizontal="center"/>
    </xf>
    <xf numFmtId="166" fontId="3" fillId="3" borderId="0" xfId="5" applyNumberFormat="1" applyFont="1" applyFill="1" applyAlignment="1">
      <alignment horizontal="center"/>
    </xf>
    <xf numFmtId="166" fontId="4" fillId="3" borderId="0" xfId="3" applyNumberFormat="1" applyFont="1" applyFill="1" applyAlignment="1">
      <alignment horizontal="center"/>
    </xf>
    <xf numFmtId="2" fontId="4" fillId="3" borderId="0" xfId="3" applyNumberFormat="1" applyFont="1" applyFill="1" applyAlignment="1">
      <alignment horizontal="center" wrapText="1"/>
    </xf>
    <xf numFmtId="167" fontId="4" fillId="3" borderId="0" xfId="6" applyNumberFormat="1" applyFont="1" applyFill="1" applyAlignment="1">
      <alignment horizontal="center" wrapText="1"/>
    </xf>
    <xf numFmtId="166" fontId="4" fillId="3" borderId="0" xfId="2" applyNumberFormat="1" applyFont="1" applyFill="1" applyAlignment="1">
      <alignment horizontal="center" wrapText="1"/>
    </xf>
    <xf numFmtId="0" fontId="3" fillId="0" borderId="0" xfId="3"/>
    <xf numFmtId="0" fontId="3" fillId="0" borderId="0" xfId="0" applyFont="1"/>
    <xf numFmtId="0" fontId="3" fillId="2" borderId="0" xfId="3" applyFill="1"/>
    <xf numFmtId="0" fontId="11" fillId="2" borderId="0" xfId="3" applyFont="1" applyFill="1" applyAlignment="1">
      <alignment horizontal="center"/>
    </xf>
    <xf numFmtId="0" fontId="14" fillId="7" borderId="0" xfId="3" applyFont="1" applyFill="1"/>
    <xf numFmtId="0" fontId="14" fillId="7" borderId="0" xfId="3" applyFont="1" applyFill="1" applyAlignment="1">
      <alignment wrapText="1"/>
    </xf>
    <xf numFmtId="0" fontId="3" fillId="2" borderId="0" xfId="3" applyFill="1" applyAlignment="1">
      <alignment horizontal="center"/>
    </xf>
    <xf numFmtId="0" fontId="15" fillId="2" borderId="0" xfId="3" applyFont="1" applyFill="1" applyAlignment="1">
      <alignment horizontal="center"/>
    </xf>
    <xf numFmtId="0" fontId="16" fillId="0" borderId="0" xfId="3" applyFont="1"/>
    <xf numFmtId="0" fontId="17" fillId="2" borderId="0" xfId="3" applyFont="1" applyFill="1"/>
    <xf numFmtId="0" fontId="18" fillId="2" borderId="0" xfId="3" applyFont="1" applyFill="1" applyAlignment="1">
      <alignment horizontal="left"/>
    </xf>
    <xf numFmtId="0" fontId="18" fillId="2" borderId="0" xfId="3" applyFont="1" applyFill="1"/>
    <xf numFmtId="0" fontId="9" fillId="2" borderId="0" xfId="10" applyFill="1"/>
    <xf numFmtId="0" fontId="19" fillId="2" borderId="0" xfId="3" applyFont="1" applyFill="1" applyAlignment="1">
      <alignment horizontal="center" vertical="center"/>
    </xf>
    <xf numFmtId="0" fontId="3" fillId="0" borderId="0" xfId="0" applyFont="1" applyAlignment="1">
      <alignment horizontal="centerContinuous"/>
    </xf>
    <xf numFmtId="0" fontId="21" fillId="0" borderId="0" xfId="0" applyFont="1"/>
    <xf numFmtId="0" fontId="22" fillId="0" borderId="0" xfId="0" applyFont="1" applyAlignment="1">
      <alignment horizontal="justify" vertical="center"/>
    </xf>
    <xf numFmtId="0" fontId="0" fillId="0" borderId="0" xfId="0" applyAlignment="1">
      <alignment wrapText="1"/>
    </xf>
    <xf numFmtId="0" fontId="12" fillId="5" borderId="12"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13" xfId="0" applyFont="1" applyFill="1" applyBorder="1" applyAlignment="1">
      <alignment horizontal="left" vertical="top" wrapText="1"/>
    </xf>
    <xf numFmtId="0" fontId="0" fillId="0" borderId="0" xfId="0" applyAlignment="1">
      <alignment horizontal="center"/>
    </xf>
    <xf numFmtId="0" fontId="28" fillId="6" borderId="0" xfId="3" applyFont="1" applyFill="1" applyAlignment="1">
      <alignment vertical="center" wrapText="1"/>
    </xf>
    <xf numFmtId="171" fontId="0" fillId="0" borderId="22" xfId="0" applyNumberFormat="1" applyBorder="1" applyAlignment="1">
      <alignment horizontal="center"/>
    </xf>
    <xf numFmtId="171" fontId="2" fillId="0" borderId="17" xfId="0" applyNumberFormat="1" applyFont="1" applyBorder="1" applyAlignment="1">
      <alignment horizontal="center"/>
    </xf>
    <xf numFmtId="171" fontId="2" fillId="0" borderId="23" xfId="0" applyNumberFormat="1" applyFont="1" applyBorder="1" applyAlignment="1">
      <alignment horizontal="center"/>
    </xf>
    <xf numFmtId="171" fontId="2" fillId="0" borderId="18" xfId="0" applyNumberFormat="1" applyFont="1" applyBorder="1" applyAlignment="1">
      <alignment horizontal="center"/>
    </xf>
    <xf numFmtId="0" fontId="4" fillId="0" borderId="0" xfId="0" applyFont="1"/>
    <xf numFmtId="0" fontId="6" fillId="0" borderId="0" xfId="0" applyFont="1"/>
    <xf numFmtId="171" fontId="0" fillId="0" borderId="18" xfId="0" applyNumberFormat="1" applyBorder="1" applyAlignment="1">
      <alignment horizontal="center"/>
    </xf>
    <xf numFmtId="171" fontId="2" fillId="0" borderId="22" xfId="0" applyNumberFormat="1" applyFont="1" applyBorder="1" applyAlignment="1">
      <alignment horizontal="center"/>
    </xf>
    <xf numFmtId="171" fontId="30" fillId="0" borderId="23" xfId="0" applyNumberFormat="1" applyFont="1" applyBorder="1" applyAlignment="1">
      <alignment horizontal="center"/>
    </xf>
    <xf numFmtId="10" fontId="3" fillId="0" borderId="17" xfId="2" applyNumberFormat="1" applyFont="1" applyBorder="1" applyAlignment="1" applyProtection="1">
      <alignment horizontal="center"/>
      <protection locked="0"/>
    </xf>
    <xf numFmtId="170" fontId="3" fillId="0" borderId="17" xfId="2" applyNumberFormat="1" applyFont="1" applyBorder="1" applyAlignment="1" applyProtection="1">
      <alignment horizontal="center"/>
      <protection locked="0"/>
    </xf>
    <xf numFmtId="172" fontId="6" fillId="0" borderId="18" xfId="1" applyNumberFormat="1" applyFont="1" applyFill="1" applyBorder="1" applyAlignment="1" applyProtection="1">
      <alignment horizontal="center"/>
    </xf>
    <xf numFmtId="9" fontId="6" fillId="0" borderId="18" xfId="2" applyFont="1" applyFill="1" applyBorder="1" applyAlignment="1" applyProtection="1">
      <alignment horizontal="center"/>
    </xf>
    <xf numFmtId="172" fontId="4" fillId="0" borderId="17" xfId="1" applyNumberFormat="1" applyFont="1" applyBorder="1" applyAlignment="1" applyProtection="1">
      <alignment horizontal="center"/>
    </xf>
    <xf numFmtId="10" fontId="3" fillId="0" borderId="17" xfId="2" applyNumberFormat="1" applyFont="1" applyBorder="1" applyAlignment="1" applyProtection="1">
      <alignment horizontal="center"/>
    </xf>
    <xf numFmtId="170" fontId="3" fillId="0" borderId="17" xfId="2" applyNumberFormat="1" applyFont="1" applyBorder="1" applyAlignment="1" applyProtection="1">
      <alignment horizontal="center"/>
    </xf>
    <xf numFmtId="168" fontId="3" fillId="0" borderId="17" xfId="2" applyNumberFormat="1" applyFont="1" applyBorder="1" applyAlignment="1" applyProtection="1">
      <alignment horizontal="center"/>
    </xf>
    <xf numFmtId="0" fontId="27" fillId="6" borderId="0" xfId="0" applyFont="1" applyFill="1" applyProtection="1">
      <protection locked="0"/>
    </xf>
    <xf numFmtId="0" fontId="26" fillId="6" borderId="2" xfId="0" applyFont="1" applyFill="1" applyBorder="1" applyProtection="1">
      <protection locked="0"/>
    </xf>
    <xf numFmtId="0" fontId="6" fillId="6" borderId="3" xfId="0" applyFont="1" applyFill="1" applyBorder="1" applyAlignment="1" applyProtection="1">
      <alignment horizontal="center"/>
      <protection locked="0"/>
    </xf>
    <xf numFmtId="0" fontId="26" fillId="6" borderId="4" xfId="0" applyFont="1" applyFill="1" applyBorder="1" applyProtection="1">
      <protection locked="0"/>
    </xf>
    <xf numFmtId="0" fontId="6" fillId="6" borderId="7" xfId="0" applyFont="1" applyFill="1" applyBorder="1" applyAlignment="1" applyProtection="1">
      <alignment horizontal="center" wrapText="1"/>
      <protection locked="0"/>
    </xf>
    <xf numFmtId="0" fontId="6" fillId="6" borderId="1" xfId="0" applyFont="1" applyFill="1" applyBorder="1" applyAlignment="1" applyProtection="1">
      <alignment horizontal="center" wrapText="1"/>
      <protection locked="0"/>
    </xf>
    <xf numFmtId="0" fontId="6" fillId="6" borderId="8" xfId="0" applyFont="1" applyFill="1" applyBorder="1" applyAlignment="1" applyProtection="1">
      <alignment horizontal="center" wrapText="1"/>
      <protection locked="0"/>
    </xf>
    <xf numFmtId="0" fontId="6" fillId="6" borderId="7" xfId="0" applyFont="1" applyFill="1" applyBorder="1" applyAlignment="1" applyProtection="1">
      <alignment horizontal="left"/>
      <protection locked="0"/>
    </xf>
    <xf numFmtId="0" fontId="6" fillId="0" borderId="17" xfId="0" applyFont="1" applyBorder="1" applyProtection="1">
      <protection locked="0"/>
    </xf>
    <xf numFmtId="0" fontId="7" fillId="0" borderId="17" xfId="0" applyFont="1" applyBorder="1" applyAlignment="1" applyProtection="1">
      <alignment horizontal="left" indent="1"/>
      <protection locked="0"/>
    </xf>
    <xf numFmtId="0" fontId="6" fillId="8" borderId="17" xfId="0" applyFont="1" applyFill="1" applyBorder="1" applyProtection="1">
      <protection locked="0"/>
    </xf>
    <xf numFmtId="0" fontId="6" fillId="6" borderId="19" xfId="0" applyFont="1" applyFill="1" applyBorder="1" applyProtection="1">
      <protection locked="0"/>
    </xf>
    <xf numFmtId="169" fontId="3" fillId="0" borderId="17" xfId="0" applyNumberFormat="1" applyFont="1" applyBorder="1" applyAlignment="1" applyProtection="1">
      <alignment wrapText="1"/>
      <protection locked="0"/>
    </xf>
    <xf numFmtId="169" fontId="4" fillId="0" borderId="17" xfId="0" applyNumberFormat="1" applyFont="1" applyBorder="1" applyProtection="1">
      <protection locked="0"/>
    </xf>
    <xf numFmtId="0" fontId="3" fillId="0" borderId="17" xfId="0" applyFont="1" applyBorder="1" applyProtection="1">
      <protection locked="0"/>
    </xf>
    <xf numFmtId="0" fontId="4" fillId="0" borderId="17" xfId="0" applyFont="1" applyBorder="1" applyProtection="1">
      <protection locked="0"/>
    </xf>
    <xf numFmtId="0" fontId="20" fillId="0" borderId="0" xfId="0" applyFont="1" applyProtection="1">
      <protection locked="0"/>
    </xf>
    <xf numFmtId="0" fontId="3" fillId="0" borderId="0" xfId="0" applyFont="1" applyProtection="1">
      <protection locked="0"/>
    </xf>
    <xf numFmtId="0" fontId="3" fillId="0" borderId="0" xfId="0" applyFont="1" applyAlignment="1" applyProtection="1">
      <alignment horizontal="centerContinuous"/>
      <protection locked="0"/>
    </xf>
    <xf numFmtId="0" fontId="3" fillId="6" borderId="0" xfId="0" applyFont="1" applyFill="1" applyProtection="1">
      <protection locked="0"/>
    </xf>
    <xf numFmtId="0" fontId="6" fillId="6" borderId="2" xfId="0" applyFont="1" applyFill="1" applyBorder="1" applyProtection="1">
      <protection locked="0"/>
    </xf>
    <xf numFmtId="172" fontId="4" fillId="5" borderId="18" xfId="1" applyNumberFormat="1" applyFont="1" applyFill="1" applyBorder="1" applyAlignment="1" applyProtection="1">
      <alignment horizontal="center"/>
      <protection locked="0"/>
    </xf>
    <xf numFmtId="9" fontId="4" fillId="0" borderId="18" xfId="2" applyFont="1" applyBorder="1" applyAlignment="1" applyProtection="1">
      <alignment horizontal="center"/>
      <protection locked="0"/>
    </xf>
    <xf numFmtId="3" fontId="6" fillId="0" borderId="17" xfId="1" applyNumberFormat="1" applyFont="1" applyFill="1" applyBorder="1" applyAlignment="1" applyProtection="1">
      <alignment horizontal="center"/>
      <protection locked="0"/>
    </xf>
    <xf numFmtId="3" fontId="6" fillId="0" borderId="17" xfId="1" applyNumberFormat="1" applyFont="1" applyBorder="1" applyAlignment="1" applyProtection="1">
      <alignment horizontal="center"/>
      <protection locked="0"/>
    </xf>
    <xf numFmtId="0" fontId="4" fillId="0" borderId="0" xfId="0" applyFont="1" applyProtection="1">
      <protection locked="0"/>
    </xf>
    <xf numFmtId="0" fontId="6" fillId="0" borderId="0" xfId="0" applyFont="1" applyProtection="1">
      <protection locked="0"/>
    </xf>
    <xf numFmtId="0" fontId="6" fillId="6" borderId="20" xfId="0" applyFont="1" applyFill="1" applyBorder="1" applyProtection="1">
      <protection locked="0"/>
    </xf>
    <xf numFmtId="169" fontId="3" fillId="5" borderId="17" xfId="1" applyNumberFormat="1" applyFont="1" applyFill="1" applyBorder="1" applyAlignment="1" applyProtection="1">
      <alignment horizontal="center"/>
      <protection locked="0"/>
    </xf>
    <xf numFmtId="169" fontId="3" fillId="5" borderId="19" xfId="1" applyNumberFormat="1" applyFont="1" applyFill="1" applyBorder="1" applyAlignment="1" applyProtection="1">
      <alignment horizontal="center"/>
      <protection locked="0"/>
    </xf>
    <xf numFmtId="0" fontId="6" fillId="6" borderId="21" xfId="0" applyFont="1" applyFill="1" applyBorder="1" applyProtection="1">
      <protection locked="0"/>
    </xf>
    <xf numFmtId="169" fontId="3" fillId="0" borderId="17" xfId="1" applyNumberFormat="1" applyFont="1" applyBorder="1" applyAlignment="1" applyProtection="1">
      <alignment horizontal="center"/>
      <protection locked="0"/>
    </xf>
    <xf numFmtId="0" fontId="13" fillId="0" borderId="0" xfId="0" applyFont="1" applyProtection="1">
      <protection locked="0"/>
    </xf>
    <xf numFmtId="10" fontId="6" fillId="6" borderId="20" xfId="0" applyNumberFormat="1" applyFont="1" applyFill="1" applyBorder="1" applyProtection="1">
      <protection locked="0"/>
    </xf>
    <xf numFmtId="0" fontId="3" fillId="0" borderId="17" xfId="2" applyNumberFormat="1" applyFont="1" applyBorder="1" applyAlignment="1" applyProtection="1">
      <alignment horizontal="center"/>
      <protection locked="0"/>
    </xf>
    <xf numFmtId="169" fontId="3" fillId="0" borderId="17" xfId="1" applyNumberFormat="1" applyFont="1" applyFill="1" applyBorder="1" applyAlignment="1" applyProtection="1">
      <alignment horizontal="center"/>
      <protection locked="0"/>
    </xf>
    <xf numFmtId="170" fontId="3" fillId="0" borderId="0" xfId="2" applyNumberFormat="1"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 xfId="0" applyFont="1" applyBorder="1" applyProtection="1">
      <protection locked="0"/>
    </xf>
    <xf numFmtId="0" fontId="2" fillId="0" borderId="5" xfId="0" applyFont="1" applyBorder="1" applyProtection="1">
      <protection locked="0"/>
    </xf>
    <xf numFmtId="0" fontId="2" fillId="0" borderId="7" xfId="0" applyFont="1" applyBorder="1" applyProtection="1">
      <protection locked="0"/>
    </xf>
    <xf numFmtId="0" fontId="2" fillId="0" borderId="19" xfId="0" applyFont="1" applyBorder="1" applyProtection="1">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0" fontId="3" fillId="6" borderId="0" xfId="0" applyFont="1" applyFill="1" applyAlignment="1" applyProtection="1">
      <alignment horizontal="center"/>
      <protection locked="0"/>
    </xf>
    <xf numFmtId="0" fontId="27" fillId="0" borderId="0" xfId="0" applyFont="1" applyProtection="1">
      <protection locked="0"/>
    </xf>
    <xf numFmtId="0" fontId="0" fillId="0" borderId="0" xfId="0" applyProtection="1">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8" borderId="5" xfId="0" applyFill="1" applyBorder="1" applyProtection="1">
      <protection locked="0"/>
    </xf>
    <xf numFmtId="0" fontId="0" fillId="8" borderId="0" xfId="0" applyFill="1" applyAlignment="1" applyProtection="1">
      <alignment horizontal="center"/>
      <protection locked="0"/>
    </xf>
    <xf numFmtId="0" fontId="0" fillId="8" borderId="7" xfId="0" applyFill="1" applyBorder="1" applyProtection="1">
      <protection locked="0"/>
    </xf>
    <xf numFmtId="0" fontId="0" fillId="8" borderId="1" xfId="0" applyFill="1" applyBorder="1" applyAlignment="1" applyProtection="1">
      <alignment horizontal="center"/>
      <protection locked="0"/>
    </xf>
    <xf numFmtId="0" fontId="0" fillId="5" borderId="0" xfId="0" applyFill="1" applyAlignment="1" applyProtection="1">
      <alignment horizontal="center"/>
      <protection locked="0"/>
    </xf>
    <xf numFmtId="171" fontId="0" fillId="5" borderId="6" xfId="0" applyNumberFormat="1" applyFill="1" applyBorder="1" applyAlignment="1" applyProtection="1">
      <alignment horizontal="center"/>
      <protection locked="0"/>
    </xf>
    <xf numFmtId="171" fontId="2" fillId="0" borderId="21" xfId="0" applyNumberFormat="1" applyFont="1"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0" fillId="8" borderId="5" xfId="0" applyFill="1" applyBorder="1" applyAlignment="1" applyProtection="1">
      <alignment horizontal="justify" vertical="center"/>
      <protection locked="0"/>
    </xf>
    <xf numFmtId="0" fontId="2" fillId="0" borderId="23" xfId="0" applyFont="1" applyBorder="1" applyProtection="1">
      <protection locked="0"/>
    </xf>
    <xf numFmtId="0" fontId="29" fillId="0" borderId="22" xfId="0" applyFont="1" applyBorder="1" applyAlignment="1" applyProtection="1">
      <alignment horizontal="left" indent="1"/>
      <protection locked="0"/>
    </xf>
    <xf numFmtId="0" fontId="29" fillId="0" borderId="18" xfId="0" applyFont="1" applyBorder="1" applyAlignment="1" applyProtection="1">
      <alignment horizontal="left" indent="1"/>
      <protection locked="0"/>
    </xf>
    <xf numFmtId="0" fontId="2" fillId="0" borderId="23" xfId="0" applyFont="1" applyBorder="1" applyAlignment="1" applyProtection="1">
      <alignment horizontal="left"/>
      <protection locked="0"/>
    </xf>
    <xf numFmtId="0" fontId="0" fillId="0" borderId="17" xfId="0" applyBorder="1" applyProtection="1">
      <protection locked="0"/>
    </xf>
    <xf numFmtId="0" fontId="31" fillId="2" borderId="0" xfId="3" applyFont="1" applyFill="1"/>
    <xf numFmtId="0" fontId="32" fillId="2" borderId="0" xfId="3" applyFont="1" applyFill="1" applyAlignment="1">
      <alignment horizontal="center"/>
    </xf>
    <xf numFmtId="0" fontId="33" fillId="0" borderId="0" xfId="0" applyFont="1" applyAlignment="1">
      <alignment horizontal="justify" vertical="center"/>
    </xf>
    <xf numFmtId="0" fontId="34" fillId="0" borderId="0" xfId="0" applyFont="1" applyAlignment="1">
      <alignment horizontal="left" vertical="center" indent="15"/>
    </xf>
    <xf numFmtId="0" fontId="12" fillId="5" borderId="9" xfId="0" applyFont="1" applyFill="1" applyBorder="1" applyAlignment="1">
      <alignment horizontal="left" vertical="top" wrapText="1"/>
    </xf>
    <xf numFmtId="0" fontId="12" fillId="5" borderId="11" xfId="0" applyFont="1" applyFill="1" applyBorder="1" applyAlignment="1">
      <alignment horizontal="left" vertical="top" wrapText="1"/>
    </xf>
    <xf numFmtId="0" fontId="12" fillId="5" borderId="10" xfId="0" applyFont="1" applyFill="1" applyBorder="1" applyAlignment="1">
      <alignment horizontal="left" vertical="top" wrapText="1"/>
    </xf>
    <xf numFmtId="0" fontId="12" fillId="5" borderId="12" xfId="0" applyFont="1" applyFill="1" applyBorder="1" applyAlignment="1">
      <alignment horizontal="left" vertical="top" wrapText="1"/>
    </xf>
    <xf numFmtId="0" fontId="12" fillId="5" borderId="0" xfId="0" applyFont="1" applyFill="1" applyAlignment="1">
      <alignment horizontal="left" vertical="top" wrapText="1"/>
    </xf>
    <xf numFmtId="0" fontId="12" fillId="5" borderId="13" xfId="0" applyFont="1" applyFill="1" applyBorder="1" applyAlignment="1">
      <alignment horizontal="left" vertical="top" wrapText="1"/>
    </xf>
    <xf numFmtId="0" fontId="12" fillId="5" borderId="14" xfId="0" applyFont="1" applyFill="1" applyBorder="1" applyAlignment="1">
      <alignment horizontal="left" vertical="top" wrapText="1"/>
    </xf>
    <xf numFmtId="0" fontId="12" fillId="5" borderId="16" xfId="0" applyFont="1" applyFill="1" applyBorder="1" applyAlignment="1">
      <alignment horizontal="left" vertical="top" wrapText="1"/>
    </xf>
    <xf numFmtId="0" fontId="12" fillId="5" borderId="15" xfId="0" applyFont="1" applyFill="1" applyBorder="1" applyAlignment="1">
      <alignment horizontal="left" vertical="top" wrapText="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6" xfId="0" applyFont="1" applyBorder="1" applyAlignment="1">
      <alignment horizontal="left" vertical="top" wrapText="1"/>
    </xf>
    <xf numFmtId="0" fontId="23" fillId="0" borderId="15" xfId="0" applyFont="1" applyBorder="1" applyAlignment="1">
      <alignment horizontal="left" vertical="top" wrapText="1"/>
    </xf>
    <xf numFmtId="0" fontId="24" fillId="0" borderId="9" xfId="0" applyFont="1" applyBorder="1" applyAlignment="1">
      <alignment horizontal="left" wrapText="1"/>
    </xf>
    <xf numFmtId="0" fontId="24" fillId="0" borderId="11" xfId="0" applyFont="1" applyBorder="1" applyAlignment="1">
      <alignment horizontal="left" wrapText="1"/>
    </xf>
    <xf numFmtId="0" fontId="24" fillId="0" borderId="10" xfId="0" applyFont="1" applyBorder="1" applyAlignment="1">
      <alignment horizontal="left" wrapText="1"/>
    </xf>
    <xf numFmtId="0" fontId="24" fillId="0" borderId="12" xfId="0" applyFont="1" applyBorder="1" applyAlignment="1">
      <alignment horizontal="left" wrapText="1"/>
    </xf>
    <xf numFmtId="0" fontId="24" fillId="0" borderId="0" xfId="0" applyFont="1" applyAlignment="1">
      <alignment horizontal="left" wrapText="1"/>
    </xf>
    <xf numFmtId="0" fontId="24" fillId="0" borderId="13" xfId="0" applyFont="1" applyBorder="1" applyAlignment="1">
      <alignment horizontal="left" wrapText="1"/>
    </xf>
    <xf numFmtId="0" fontId="24" fillId="0" borderId="14" xfId="0" applyFont="1" applyBorder="1" applyAlignment="1">
      <alignment horizontal="left" wrapText="1"/>
    </xf>
    <xf numFmtId="0" fontId="24" fillId="0" borderId="16" xfId="0" applyFont="1" applyBorder="1" applyAlignment="1">
      <alignment horizontal="left" wrapText="1"/>
    </xf>
    <xf numFmtId="0" fontId="24" fillId="0" borderId="15" xfId="0" applyFont="1" applyBorder="1" applyAlignment="1">
      <alignment horizontal="left" wrapText="1"/>
    </xf>
    <xf numFmtId="0" fontId="2" fillId="0" borderId="0" xfId="0" applyFont="1" applyAlignment="1">
      <alignment horizontal="left" vertical="top" wrapText="1"/>
    </xf>
    <xf numFmtId="0" fontId="12" fillId="8" borderId="9" xfId="0" applyFont="1" applyFill="1" applyBorder="1" applyAlignment="1">
      <alignment horizontal="left" vertical="top" wrapText="1"/>
    </xf>
    <xf numFmtId="0" fontId="12" fillId="8" borderId="11" xfId="0" applyFont="1" applyFill="1" applyBorder="1" applyAlignment="1">
      <alignment horizontal="left" vertical="top" wrapText="1"/>
    </xf>
    <xf numFmtId="0" fontId="12" fillId="8" borderId="10" xfId="0" applyFont="1" applyFill="1" applyBorder="1" applyAlignment="1">
      <alignment horizontal="left" vertical="top" wrapText="1"/>
    </xf>
    <xf numFmtId="0" fontId="5" fillId="2" borderId="0" xfId="3" applyFont="1" applyFill="1" applyAlignment="1">
      <alignment horizontal="center"/>
    </xf>
    <xf numFmtId="0" fontId="4" fillId="2" borderId="0" xfId="3" applyFont="1" applyFill="1" applyAlignment="1">
      <alignment horizontal="center"/>
    </xf>
  </cellXfs>
  <cellStyles count="13">
    <cellStyle name="Comma" xfId="1" builtinId="3"/>
    <cellStyle name="Comma 2" xfId="6" xr:uid="{FC59BEA8-F039-42E0-9E73-3259E212FBAD}"/>
    <cellStyle name="Comma 2 2" xfId="11" xr:uid="{39059284-8289-4277-87DC-3579DEA6FD99}"/>
    <cellStyle name="Comma 3" xfId="7" xr:uid="{D20987F3-BCB1-4AF8-8E54-FF9602091019}"/>
    <cellStyle name="Currency 2" xfId="4" xr:uid="{ED1C8846-4043-4FE5-AAD9-B0AF9F8D2D30}"/>
    <cellStyle name="Hyperlink" xfId="10" builtinId="8"/>
    <cellStyle name="Normal" xfId="0" builtinId="0"/>
    <cellStyle name="Normal 2" xfId="8" xr:uid="{A9C0EE52-AF40-491C-85CF-DB4EE9539EF9}"/>
    <cellStyle name="Normal 3" xfId="9" xr:uid="{D3814C7D-1199-48C4-B356-43A694B6F00A}"/>
    <cellStyle name="Normal 4" xfId="3" xr:uid="{0AF9F35F-0A26-4FF6-92FB-AF36F9E76970}"/>
    <cellStyle name="Percent" xfId="2" builtinId="5"/>
    <cellStyle name="Percent 2" xfId="5" xr:uid="{44A60CD4-768A-414B-9CC5-742E2C97C801}"/>
    <cellStyle name="Percent 2 2" xfId="12" xr:uid="{C1FC537B-91B1-456A-B67E-2F1206CED109}"/>
  </cellStyles>
  <dxfs count="0"/>
  <tableStyles count="0" defaultTableStyle="TableStyleMedium2" defaultPivotStyle="PivotStyleLight16"/>
  <colors>
    <mruColors>
      <color rgb="FFA254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ichStyles" Target="richData/richStyles.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17/06/relationships/rdRichValue" Target="richData/rdrichvalue.xml"/><Relationship Id="rId20"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1.xml"/><Relationship Id="rId10" Type="http://schemas.openxmlformats.org/officeDocument/2006/relationships/worksheet" Target="worksheets/sheet10.xml"/><Relationship Id="rId19" Type="http://schemas.microsoft.com/office/2017/06/relationships/rdSupportingPropertyBagStructure" Target="richData/rdsupportingpropertybag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spc="0" baseline="0">
                <a:solidFill>
                  <a:schemeClr val="tx1"/>
                </a:solidFill>
                <a:latin typeface="+mn-lt"/>
                <a:ea typeface="+mn-ea"/>
                <a:cs typeface="+mn-cs"/>
              </a:defRPr>
            </a:pPr>
            <a:r>
              <a:rPr lang="en-US"/>
              <a:t>Funding</a:t>
            </a:r>
            <a:r>
              <a:rPr lang="en-US" baseline="0"/>
              <a:t> gap in </a:t>
            </a:r>
            <a:r>
              <a:rPr lang="en-US" baseline="0">
                <a:solidFill>
                  <a:srgbClr val="FF0000"/>
                </a:solidFill>
              </a:rPr>
              <a:t>Kilifi</a:t>
            </a:r>
            <a:r>
              <a:rPr lang="en-US" baseline="0"/>
              <a:t> County, KES Millions</a:t>
            </a:r>
            <a:endParaRPr lang="en-US"/>
          </a:p>
        </c:rich>
      </c:tx>
      <c:overlay val="0"/>
      <c:spPr>
        <a:noFill/>
        <a:ln>
          <a:noFill/>
        </a:ln>
        <a:effectLst/>
      </c:spPr>
      <c:txPr>
        <a:bodyPr rot="0" spcFirstLastPara="1" vertOverflow="ellipsis" vert="horz" wrap="square" anchor="ctr" anchorCtr="1"/>
        <a:lstStyle/>
        <a:p>
          <a:pPr>
            <a:defRPr lang="en-US" sz="16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4135378656936179E-2"/>
          <c:y val="0.11974171222227795"/>
          <c:w val="0.91861774539593344"/>
          <c:h val="0.7379713129079204"/>
        </c:manualLayout>
      </c:layout>
      <c:barChart>
        <c:barDir val="col"/>
        <c:grouping val="stacked"/>
        <c:varyColors val="0"/>
        <c:ser>
          <c:idx val="2"/>
          <c:order val="0"/>
          <c:tx>
            <c:strRef>
              <c:f>Summary!$B$7</c:f>
              <c:strCache>
                <c:ptCount val="1"/>
                <c:pt idx="0">
                  <c:v>Existing investment</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Summary!$C$6:$E$6</c:f>
              <c:strCache>
                <c:ptCount val="3"/>
                <c:pt idx="0">
                  <c:v>Year 1</c:v>
                </c:pt>
                <c:pt idx="1">
                  <c:v>Year 2</c:v>
                </c:pt>
                <c:pt idx="2">
                  <c:v>Year 3</c:v>
                </c:pt>
              </c:strCache>
            </c:strRef>
          </c:cat>
          <c:val>
            <c:numRef>
              <c:f>Summary!$C$7:$E$7</c:f>
              <c:numCache>
                <c:formatCode>_-[$KES]\ * #,##0_-;\-[$KES]\ * #,##0_-;_-[$KES]\ * "-"_-;_-@_-</c:formatCode>
                <c:ptCount val="3"/>
                <c:pt idx="0">
                  <c:v>0</c:v>
                </c:pt>
                <c:pt idx="1">
                  <c:v>0</c:v>
                </c:pt>
                <c:pt idx="2">
                  <c:v>0</c:v>
                </c:pt>
              </c:numCache>
            </c:numRef>
          </c:val>
          <c:extLst>
            <c:ext xmlns:c16="http://schemas.microsoft.com/office/drawing/2014/chart" uri="{C3380CC4-5D6E-409C-BE32-E72D297353CC}">
              <c16:uniqueId val="{00000002-EDCC-49CB-B31E-42BA2408712E}"/>
            </c:ext>
          </c:extLst>
        </c:ser>
        <c:ser>
          <c:idx val="3"/>
          <c:order val="5"/>
          <c:tx>
            <c:strRef>
              <c:f>Summary!$B$12</c:f>
              <c:strCache>
                <c:ptCount val="1"/>
                <c:pt idx="0">
                  <c:v>Funding gap (additional investment required)</c:v>
                </c:pt>
              </c:strCache>
            </c:strRef>
          </c:tx>
          <c:spPr>
            <a:solidFill>
              <a:schemeClr val="accent6">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Summary!$C$6:$E$6</c:f>
              <c:strCache>
                <c:ptCount val="3"/>
                <c:pt idx="0">
                  <c:v>Year 1</c:v>
                </c:pt>
                <c:pt idx="1">
                  <c:v>Year 2</c:v>
                </c:pt>
                <c:pt idx="2">
                  <c:v>Year 3</c:v>
                </c:pt>
              </c:strCache>
            </c:strRef>
          </c:cat>
          <c:val>
            <c:numRef>
              <c:f>Summary!$C$12:$E$12</c:f>
              <c:numCache>
                <c:formatCode>_-[$KES]\ * #,##0_-;\-[$KES]\ * #,##0_-;_-[$KES]\ * "-"_-;_-@_-</c:formatCode>
                <c:ptCount val="3"/>
                <c:pt idx="0">
                  <c:v>0</c:v>
                </c:pt>
                <c:pt idx="1">
                  <c:v>0</c:v>
                </c:pt>
                <c:pt idx="2">
                  <c:v>0</c:v>
                </c:pt>
              </c:numCache>
            </c:numRef>
          </c:val>
          <c:extLst>
            <c:ext xmlns:c16="http://schemas.microsoft.com/office/drawing/2014/chart" uri="{C3380CC4-5D6E-409C-BE32-E72D297353CC}">
              <c16:uniqueId val="{0000002E-95A9-46B0-9EC3-566F405A67F3}"/>
            </c:ext>
          </c:extLst>
        </c:ser>
        <c:dLbls>
          <c:dLblPos val="ctr"/>
          <c:showLegendKey val="0"/>
          <c:showVal val="1"/>
          <c:showCatName val="0"/>
          <c:showSerName val="0"/>
          <c:showPercent val="0"/>
          <c:showBubbleSize val="0"/>
        </c:dLbls>
        <c:gapWidth val="150"/>
        <c:overlap val="100"/>
        <c:axId val="1855302192"/>
        <c:axId val="1855313008"/>
        <c:extLst>
          <c:ext xmlns:c15="http://schemas.microsoft.com/office/drawing/2012/chart" uri="{02D57815-91ED-43cb-92C2-25804820EDAC}">
            <c15:filteredBarSeries>
              <c15:ser>
                <c:idx val="4"/>
                <c:order val="1"/>
                <c:tx>
                  <c:strRef>
                    <c:extLst>
                      <c:ext uri="{02D57815-91ED-43cb-92C2-25804820EDAC}">
                        <c15:formulaRef>
                          <c15:sqref>Summary!$B$8</c15:sqref>
                        </c15:formulaRef>
                      </c:ext>
                    </c:extLst>
                    <c:strCache>
                      <c:ptCount val="1"/>
                      <c:pt idx="0">
                        <c:v>Instititutional care</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Summary!$C$6:$E$6</c15:sqref>
                        </c15:formulaRef>
                      </c:ext>
                    </c:extLst>
                    <c:strCache>
                      <c:ptCount val="3"/>
                      <c:pt idx="0">
                        <c:v>Year 1</c:v>
                      </c:pt>
                      <c:pt idx="1">
                        <c:v>Year 2</c:v>
                      </c:pt>
                      <c:pt idx="2">
                        <c:v>Year 3</c:v>
                      </c:pt>
                    </c:strCache>
                  </c:strRef>
                </c:cat>
                <c:val>
                  <c:numRef>
                    <c:extLst>
                      <c:ext uri="{02D57815-91ED-43cb-92C2-25804820EDAC}">
                        <c15:formulaRef>
                          <c15:sqref>Summary!$C$8:$E$8</c15:sqref>
                        </c15:formulaRef>
                      </c:ext>
                    </c:extLst>
                    <c:numCache>
                      <c:formatCode>_-[$KES]\ * #,##0_-;\-[$KES]\ * #,##0_-;_-[$KES]\ * "-"_-;_-@_-</c:formatCode>
                      <c:ptCount val="3"/>
                      <c:pt idx="0">
                        <c:v>0</c:v>
                      </c:pt>
                      <c:pt idx="1">
                        <c:v>0</c:v>
                      </c:pt>
                      <c:pt idx="2">
                        <c:v>0</c:v>
                      </c:pt>
                    </c:numCache>
                  </c:numRef>
                </c:val>
                <c:extLst>
                  <c:ext xmlns:c16="http://schemas.microsoft.com/office/drawing/2014/chart" uri="{C3380CC4-5D6E-409C-BE32-E72D297353CC}">
                    <c16:uniqueId val="{00000004-EDCC-49CB-B31E-42BA2408712E}"/>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Summary!$B$9</c15:sqref>
                        </c15:formulaRef>
                      </c:ext>
                    </c:extLst>
                    <c:strCache>
                      <c:ptCount val="1"/>
                      <c:pt idx="0">
                        <c:v>Prevention of seperation &amp; family stren.</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Summary!$C$9:$E$9</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EDCC-49CB-B31E-42BA2408712E}"/>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Summary!$B$10</c15:sqref>
                        </c15:formulaRef>
                      </c:ext>
                    </c:extLst>
                    <c:strCache>
                      <c:ptCount val="1"/>
                      <c:pt idx="0">
                        <c:v>Alternative care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Summary!$C$10:$E$10</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2C-95A9-46B0-9EC3-566F405A67F3}"/>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Summary!$B$11</c15:sqref>
                        </c15:formulaRef>
                      </c:ext>
                    </c:extLst>
                    <c:strCache>
                      <c:ptCount val="1"/>
                      <c:pt idx="0">
                        <c:v>Tracing, reintegration and transitioning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Summary!$C$11:$E$11</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2D-95A9-46B0-9EC3-566F405A67F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Summary!$B$13</c15:sqref>
                        </c15:formulaRef>
                      </c:ext>
                    </c:extLst>
                    <c:strCache>
                      <c:ptCount val="1"/>
                      <c:pt idx="0">
                        <c:v>Instititutional care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Summary!$C$13:$E$13</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2F-95A9-46B0-9EC3-566F405A67F3}"/>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Summary!$B$14</c15:sqref>
                        </c15:formulaRef>
                      </c:ext>
                    </c:extLst>
                    <c:strCache>
                      <c:ptCount val="1"/>
                      <c:pt idx="0">
                        <c:v>Prevention of seperation &amp; family stren.</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Summary!$C$14:$E$14</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30-95A9-46B0-9EC3-566F405A67F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Summary!$B$15</c15:sqref>
                        </c15:formulaRef>
                      </c:ext>
                    </c:extLst>
                    <c:strCache>
                      <c:ptCount val="1"/>
                      <c:pt idx="0">
                        <c:v>Alternative care</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Summary!$C$15:$E$15</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31-95A9-46B0-9EC3-566F405A67F3}"/>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Summary!$B$16</c15:sqref>
                        </c15:formulaRef>
                      </c:ext>
                    </c:extLst>
                    <c:strCache>
                      <c:ptCount val="1"/>
                      <c:pt idx="0">
                        <c:v>Tracing, reintegration and transitioning</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Summary!$C$16:$E$16</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32-95A9-46B0-9EC3-566F405A67F3}"/>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Summary!$B$18</c15:sqref>
                        </c15:formulaRef>
                      </c:ext>
                    </c:extLst>
                    <c:strCache>
                      <c:ptCount val="1"/>
                      <c:pt idx="0">
                        <c:v>Instititutional care</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Summary!$C$18:$E$18</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34-95A9-46B0-9EC3-566F405A67F3}"/>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Summary!$B$19</c15:sqref>
                        </c15:formulaRef>
                      </c:ext>
                    </c:extLst>
                    <c:strCache>
                      <c:ptCount val="1"/>
                      <c:pt idx="0">
                        <c:v>Prevention of seperation &amp; family stren.</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Summary!$C$19:$E$19</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35-95A9-46B0-9EC3-566F405A67F3}"/>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Summary!$B$20</c15:sqref>
                        </c15:formulaRef>
                      </c:ext>
                    </c:extLst>
                    <c:strCache>
                      <c:ptCount val="1"/>
                      <c:pt idx="0">
                        <c:v>Alternative care</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Summary!$C$20:$E$20</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36-95A9-46B0-9EC3-566F405A67F3}"/>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Summary!$B$21</c15:sqref>
                        </c15:formulaRef>
                      </c:ext>
                    </c:extLst>
                    <c:strCache>
                      <c:ptCount val="1"/>
                      <c:pt idx="0">
                        <c:v>Tracing, reintegration and transitioning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Summary!$C$21:$E$21</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37-95A9-46B0-9EC3-566F405A67F3}"/>
                  </c:ext>
                </c:extLst>
              </c15:ser>
            </c15:filteredBarSeries>
          </c:ext>
        </c:extLst>
      </c:barChart>
      <c:lineChart>
        <c:grouping val="standard"/>
        <c:varyColors val="0"/>
        <c:ser>
          <c:idx val="10"/>
          <c:order val="10"/>
          <c:tx>
            <c:strRef>
              <c:f>Summary!$B$17</c:f>
              <c:strCache>
                <c:ptCount val="1"/>
                <c:pt idx="0">
                  <c:v>Total Costs</c:v>
                </c:pt>
              </c:strCache>
            </c:strRef>
          </c:tx>
          <c:spPr>
            <a:ln w="28575" cap="rnd">
              <a:solidFill>
                <a:schemeClr val="accent5">
                  <a:lumMod val="80000"/>
                </a:schemeClr>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Summary!$C$6:$E$6</c:f>
              <c:strCache>
                <c:ptCount val="3"/>
                <c:pt idx="0">
                  <c:v>Year 1</c:v>
                </c:pt>
                <c:pt idx="1">
                  <c:v>Year 2</c:v>
                </c:pt>
                <c:pt idx="2">
                  <c:v>Year 3</c:v>
                </c:pt>
              </c:strCache>
            </c:strRef>
          </c:cat>
          <c:val>
            <c:numRef>
              <c:f>Summary!$C$17:$E$17</c:f>
              <c:numCache>
                <c:formatCode>_-[$KES]\ * #,##0_-;\-[$KES]\ * #,##0_-;_-[$KES]\ * "-"_-;_-@_-</c:formatCode>
                <c:ptCount val="3"/>
                <c:pt idx="0">
                  <c:v>0</c:v>
                </c:pt>
                <c:pt idx="1">
                  <c:v>0</c:v>
                </c:pt>
                <c:pt idx="2">
                  <c:v>0</c:v>
                </c:pt>
              </c:numCache>
            </c:numRef>
          </c:val>
          <c:smooth val="0"/>
          <c:extLst>
            <c:ext xmlns:c16="http://schemas.microsoft.com/office/drawing/2014/chart" uri="{C3380CC4-5D6E-409C-BE32-E72D297353CC}">
              <c16:uniqueId val="{00000033-95A9-46B0-9EC3-566F405A67F3}"/>
            </c:ext>
          </c:extLst>
        </c:ser>
        <c:dLbls>
          <c:showLegendKey val="0"/>
          <c:showVal val="0"/>
          <c:showCatName val="0"/>
          <c:showSerName val="0"/>
          <c:showPercent val="0"/>
          <c:showBubbleSize val="0"/>
        </c:dLbls>
        <c:marker val="1"/>
        <c:smooth val="0"/>
        <c:axId val="1855302192"/>
        <c:axId val="1855313008"/>
      </c:lineChart>
      <c:catAx>
        <c:axId val="18553021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endParaRPr lang="en-US"/>
          </a:p>
        </c:txPr>
        <c:crossAx val="1855313008"/>
        <c:crosses val="autoZero"/>
        <c:auto val="1"/>
        <c:lblAlgn val="ctr"/>
        <c:lblOffset val="100"/>
        <c:noMultiLvlLbl val="0"/>
      </c:catAx>
      <c:valAx>
        <c:axId val="1855313008"/>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endParaRPr lang="en-US"/>
          </a:p>
        </c:txPr>
        <c:crossAx val="1855302192"/>
        <c:crosses val="autoZero"/>
        <c:crossBetween val="between"/>
        <c:dispUnits>
          <c:builtInUnit val="millions"/>
          <c:dispUnitsLbl>
            <c:spPr>
              <a:noFill/>
              <a:ln>
                <a:noFill/>
              </a:ln>
              <a:effectLst/>
            </c:spPr>
            <c:txPr>
              <a:bodyPr rot="-5400000" spcFirstLastPara="1" vertOverflow="ellipsis" vert="horz" wrap="square" anchor="ctr" anchorCtr="1"/>
              <a:lstStyle/>
              <a:p>
                <a:pPr>
                  <a:defRPr lang="en-US" sz="900" b="1" i="0" u="none" strike="noStrike" kern="1200" baseline="0">
                    <a:solidFill>
                      <a:schemeClr val="bg1"/>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lgn="ctr">
            <a:defRPr lang="en-US" sz="900" b="1"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ysClr val="windowText" lastClr="000000"/>
      </a:solidFill>
      <a:round/>
    </a:ln>
    <a:effectLst/>
  </c:spPr>
  <c:txPr>
    <a:bodyPr/>
    <a:lstStyle/>
    <a:p>
      <a:pPr algn="ctr">
        <a:defRPr lang="en-US" sz="900" b="1" i="0" u="none" strike="noStrike" kern="1200" baseline="0">
          <a:solidFill>
            <a:schemeClr val="bg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spc="0" baseline="0">
                <a:solidFill>
                  <a:schemeClr val="tx1"/>
                </a:solidFill>
                <a:latin typeface="+mn-lt"/>
                <a:ea typeface="+mn-ea"/>
                <a:cs typeface="+mn-cs"/>
              </a:defRPr>
            </a:pPr>
            <a:r>
              <a:rPr lang="en-US"/>
              <a:t>Compositon</a:t>
            </a:r>
            <a:r>
              <a:rPr lang="en-US" baseline="0"/>
              <a:t> of f</a:t>
            </a:r>
            <a:r>
              <a:rPr lang="en-US"/>
              <a:t>unding</a:t>
            </a:r>
            <a:r>
              <a:rPr lang="en-US" baseline="0"/>
              <a:t> gap in </a:t>
            </a:r>
            <a:r>
              <a:rPr lang="en-US" baseline="0">
                <a:solidFill>
                  <a:srgbClr val="FF0000"/>
                </a:solidFill>
              </a:rPr>
              <a:t>Kilifi</a:t>
            </a:r>
            <a:r>
              <a:rPr lang="en-US" baseline="0"/>
              <a:t> County, KES Millions</a:t>
            </a:r>
            <a:endParaRPr lang="en-US"/>
          </a:p>
        </c:rich>
      </c:tx>
      <c:overlay val="0"/>
      <c:spPr>
        <a:noFill/>
        <a:ln>
          <a:noFill/>
        </a:ln>
        <a:effectLst/>
      </c:spPr>
      <c:txPr>
        <a:bodyPr rot="0" spcFirstLastPara="1" vertOverflow="ellipsis" vert="horz" wrap="square" anchor="ctr" anchorCtr="1"/>
        <a:lstStyle/>
        <a:p>
          <a:pPr>
            <a:defRPr lang="en-US" sz="16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4135378656936179E-2"/>
          <c:y val="0.11974171222227795"/>
          <c:w val="0.91861774539593344"/>
          <c:h val="0.7379713129079204"/>
        </c:manualLayout>
      </c:layout>
      <c:barChart>
        <c:barDir val="col"/>
        <c:grouping val="stacked"/>
        <c:varyColors val="0"/>
        <c:ser>
          <c:idx val="6"/>
          <c:order val="6"/>
          <c:tx>
            <c:strRef>
              <c:f>Summary!$B$13</c:f>
              <c:strCache>
                <c:ptCount val="1"/>
                <c:pt idx="0">
                  <c:v>Instititutional care</c:v>
                </c:pt>
              </c:strCache>
              <c:extLst xmlns:c15="http://schemas.microsoft.com/office/drawing/2012/chart"/>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Summary!$C$6:$E$6</c:f>
              <c:strCache>
                <c:ptCount val="3"/>
                <c:pt idx="0">
                  <c:v>Year 1</c:v>
                </c:pt>
                <c:pt idx="1">
                  <c:v>Year 2</c:v>
                </c:pt>
                <c:pt idx="2">
                  <c:v>Year 3</c:v>
                </c:pt>
              </c:strCache>
              <c:extLst xmlns:c15="http://schemas.microsoft.com/office/drawing/2012/chart"/>
            </c:strRef>
          </c:cat>
          <c:val>
            <c:numRef>
              <c:f>Summary!$C$13:$E$13</c:f>
              <c:numCache>
                <c:formatCode>_-[$KES]\ * #,##0_-;\-[$KES]\ * #,##0_-;_-[$KES]\ * "-"_-;_-@_-</c:formatCode>
                <c:ptCount val="3"/>
                <c:pt idx="0">
                  <c:v>0</c:v>
                </c:pt>
                <c:pt idx="1">
                  <c:v>0</c:v>
                </c:pt>
                <c:pt idx="2">
                  <c:v>0</c:v>
                </c:pt>
              </c:numCache>
              <c:extLst xmlns:c15="http://schemas.microsoft.com/office/drawing/2012/chart"/>
            </c:numRef>
          </c:val>
          <c:extLst>
            <c:ext xmlns:c16="http://schemas.microsoft.com/office/drawing/2014/chart" uri="{C3380CC4-5D6E-409C-BE32-E72D297353CC}">
              <c16:uniqueId val="{00000007-CDAF-4A91-AE7B-427376BE552E}"/>
            </c:ext>
          </c:extLst>
        </c:ser>
        <c:ser>
          <c:idx val="7"/>
          <c:order val="7"/>
          <c:tx>
            <c:strRef>
              <c:f>Summary!$B$14</c:f>
              <c:strCache>
                <c:ptCount val="1"/>
                <c:pt idx="0">
                  <c:v>Prevention of seperation &amp; family stren.</c:v>
                </c:pt>
              </c:strCache>
              <c:extLst xmlns:c15="http://schemas.microsoft.com/office/drawing/2012/chart"/>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Summary!$C$6:$E$6</c:f>
              <c:strCache>
                <c:ptCount val="3"/>
                <c:pt idx="0">
                  <c:v>Year 1</c:v>
                </c:pt>
                <c:pt idx="1">
                  <c:v>Year 2</c:v>
                </c:pt>
                <c:pt idx="2">
                  <c:v>Year 3</c:v>
                </c:pt>
              </c:strCache>
              <c:extLst xmlns:c15="http://schemas.microsoft.com/office/drawing/2012/chart"/>
            </c:strRef>
          </c:cat>
          <c:val>
            <c:numRef>
              <c:f>Summary!$C$14:$E$14</c:f>
              <c:numCache>
                <c:formatCode>_-[$KES]\ * #,##0_-;\-[$KES]\ * #,##0_-;_-[$KES]\ * "-"_-;_-@_-</c:formatCode>
                <c:ptCount val="3"/>
                <c:pt idx="0">
                  <c:v>0</c:v>
                </c:pt>
                <c:pt idx="1">
                  <c:v>0</c:v>
                </c:pt>
                <c:pt idx="2">
                  <c:v>0</c:v>
                </c:pt>
              </c:numCache>
              <c:extLst xmlns:c15="http://schemas.microsoft.com/office/drawing/2012/chart"/>
            </c:numRef>
          </c:val>
          <c:extLst>
            <c:ext xmlns:c16="http://schemas.microsoft.com/office/drawing/2014/chart" uri="{C3380CC4-5D6E-409C-BE32-E72D297353CC}">
              <c16:uniqueId val="{00000008-CDAF-4A91-AE7B-427376BE552E}"/>
            </c:ext>
          </c:extLst>
        </c:ser>
        <c:ser>
          <c:idx val="8"/>
          <c:order val="8"/>
          <c:tx>
            <c:strRef>
              <c:f>Summary!$B$15</c:f>
              <c:strCache>
                <c:ptCount val="1"/>
                <c:pt idx="0">
                  <c:v>Alternative care</c:v>
                </c:pt>
              </c:strCache>
              <c:extLst xmlns:c15="http://schemas.microsoft.com/office/drawing/2012/chart"/>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Summary!$C$6:$E$6</c:f>
              <c:strCache>
                <c:ptCount val="3"/>
                <c:pt idx="0">
                  <c:v>Year 1</c:v>
                </c:pt>
                <c:pt idx="1">
                  <c:v>Year 2</c:v>
                </c:pt>
                <c:pt idx="2">
                  <c:v>Year 3</c:v>
                </c:pt>
              </c:strCache>
              <c:extLst xmlns:c15="http://schemas.microsoft.com/office/drawing/2012/chart"/>
            </c:strRef>
          </c:cat>
          <c:val>
            <c:numRef>
              <c:f>Summary!$C$15:$E$15</c:f>
              <c:numCache>
                <c:formatCode>_-[$KES]\ * #,##0_-;\-[$KES]\ * #,##0_-;_-[$KES]\ * "-"_-;_-@_-</c:formatCode>
                <c:ptCount val="3"/>
                <c:pt idx="0">
                  <c:v>0</c:v>
                </c:pt>
                <c:pt idx="1">
                  <c:v>0</c:v>
                </c:pt>
                <c:pt idx="2">
                  <c:v>0</c:v>
                </c:pt>
              </c:numCache>
              <c:extLst xmlns:c15="http://schemas.microsoft.com/office/drawing/2012/chart"/>
            </c:numRef>
          </c:val>
          <c:extLst>
            <c:ext xmlns:c16="http://schemas.microsoft.com/office/drawing/2014/chart" uri="{C3380CC4-5D6E-409C-BE32-E72D297353CC}">
              <c16:uniqueId val="{00000009-CDAF-4A91-AE7B-427376BE552E}"/>
            </c:ext>
          </c:extLst>
        </c:ser>
        <c:ser>
          <c:idx val="9"/>
          <c:order val="9"/>
          <c:tx>
            <c:strRef>
              <c:f>Summary!$B$16</c:f>
              <c:strCache>
                <c:ptCount val="1"/>
                <c:pt idx="0">
                  <c:v>Tracing, reintegration and transitioning</c:v>
                </c:pt>
              </c:strCache>
              <c:extLst xmlns:c15="http://schemas.microsoft.com/office/drawing/2012/chart"/>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Summary!$C$6:$E$6</c:f>
              <c:strCache>
                <c:ptCount val="3"/>
                <c:pt idx="0">
                  <c:v>Year 1</c:v>
                </c:pt>
                <c:pt idx="1">
                  <c:v>Year 2</c:v>
                </c:pt>
                <c:pt idx="2">
                  <c:v>Year 3</c:v>
                </c:pt>
              </c:strCache>
              <c:extLst xmlns:c15="http://schemas.microsoft.com/office/drawing/2012/chart"/>
            </c:strRef>
          </c:cat>
          <c:val>
            <c:numRef>
              <c:f>Summary!$C$16:$E$16</c:f>
              <c:numCache>
                <c:formatCode>_-[$KES]\ * #,##0_-;\-[$KES]\ * #,##0_-;_-[$KES]\ * "-"_-;_-@_-</c:formatCode>
                <c:ptCount val="3"/>
                <c:pt idx="0">
                  <c:v>0</c:v>
                </c:pt>
                <c:pt idx="1">
                  <c:v>0</c:v>
                </c:pt>
                <c:pt idx="2">
                  <c:v>0</c:v>
                </c:pt>
              </c:numCache>
              <c:extLst xmlns:c15="http://schemas.microsoft.com/office/drawing/2012/chart"/>
            </c:numRef>
          </c:val>
          <c:extLst>
            <c:ext xmlns:c16="http://schemas.microsoft.com/office/drawing/2014/chart" uri="{C3380CC4-5D6E-409C-BE32-E72D297353CC}">
              <c16:uniqueId val="{0000000A-CDAF-4A91-AE7B-427376BE552E}"/>
            </c:ext>
          </c:extLst>
        </c:ser>
        <c:dLbls>
          <c:dLblPos val="ctr"/>
          <c:showLegendKey val="0"/>
          <c:showVal val="1"/>
          <c:showCatName val="0"/>
          <c:showSerName val="0"/>
          <c:showPercent val="0"/>
          <c:showBubbleSize val="0"/>
        </c:dLbls>
        <c:gapWidth val="150"/>
        <c:overlap val="100"/>
        <c:axId val="1855302192"/>
        <c:axId val="1855313008"/>
        <c:extLst>
          <c:ext xmlns:c15="http://schemas.microsoft.com/office/drawing/2012/chart" uri="{02D57815-91ED-43cb-92C2-25804820EDAC}">
            <c15:filteredBarSeries>
              <c15:ser>
                <c:idx val="2"/>
                <c:order val="0"/>
                <c:tx>
                  <c:strRef>
                    <c:extLst>
                      <c:ext uri="{02D57815-91ED-43cb-92C2-25804820EDAC}">
                        <c15:formulaRef>
                          <c15:sqref>Summary!$B$7</c15:sqref>
                        </c15:formulaRef>
                      </c:ext>
                    </c:extLst>
                    <c:strCache>
                      <c:ptCount val="1"/>
                      <c:pt idx="0">
                        <c:v>Existing investment</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Summary!$C$6:$E$6</c15:sqref>
                        </c15:formulaRef>
                      </c:ext>
                    </c:extLst>
                    <c:strCache>
                      <c:ptCount val="3"/>
                      <c:pt idx="0">
                        <c:v>Year 1</c:v>
                      </c:pt>
                      <c:pt idx="1">
                        <c:v>Year 2</c:v>
                      </c:pt>
                      <c:pt idx="2">
                        <c:v>Year 3</c:v>
                      </c:pt>
                    </c:strCache>
                  </c:strRef>
                </c:cat>
                <c:val>
                  <c:numRef>
                    <c:extLst>
                      <c:ext uri="{02D57815-91ED-43cb-92C2-25804820EDAC}">
                        <c15:formulaRef>
                          <c15:sqref>Summary!$C$7:$E$7</c15:sqref>
                        </c15:formulaRef>
                      </c:ext>
                    </c:extLst>
                    <c:numCache>
                      <c:formatCode>_-[$KES]\ * #,##0_-;\-[$KES]\ * #,##0_-;_-[$KES]\ * "-"_-;_-@_-</c:formatCode>
                      <c:ptCount val="3"/>
                      <c:pt idx="0">
                        <c:v>0</c:v>
                      </c:pt>
                      <c:pt idx="1">
                        <c:v>0</c:v>
                      </c:pt>
                      <c:pt idx="2">
                        <c:v>0</c:v>
                      </c:pt>
                    </c:numCache>
                  </c:numRef>
                </c:val>
                <c:extLst>
                  <c:ext xmlns:c16="http://schemas.microsoft.com/office/drawing/2014/chart" uri="{C3380CC4-5D6E-409C-BE32-E72D297353CC}">
                    <c16:uniqueId val="{00000000-CDAF-4A91-AE7B-427376BE552E}"/>
                  </c:ext>
                </c:extLst>
              </c15:ser>
            </c15:filteredBarSeries>
            <c15:filteredBarSeries>
              <c15:ser>
                <c:idx val="4"/>
                <c:order val="1"/>
                <c:tx>
                  <c:strRef>
                    <c:extLst xmlns:c15="http://schemas.microsoft.com/office/drawing/2012/chart">
                      <c:ext xmlns:c15="http://schemas.microsoft.com/office/drawing/2012/chart" uri="{02D57815-91ED-43cb-92C2-25804820EDAC}">
                        <c15:formulaRef>
                          <c15:sqref>Summary!$B$8</c15:sqref>
                        </c15:formulaRef>
                      </c:ext>
                    </c:extLst>
                    <c:strCache>
                      <c:ptCount val="1"/>
                      <c:pt idx="0">
                        <c:v>Instititutional care</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Summary!$C$8:$E$8</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DAF-4A91-AE7B-427376BE552E}"/>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Summary!$B$9</c15:sqref>
                        </c15:formulaRef>
                      </c:ext>
                    </c:extLst>
                    <c:strCache>
                      <c:ptCount val="1"/>
                      <c:pt idx="0">
                        <c:v>Prevention of seperation &amp; family stren.</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Summary!$C$9:$E$9</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CDAF-4A91-AE7B-427376BE552E}"/>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Summary!$B$10</c15:sqref>
                        </c15:formulaRef>
                      </c:ext>
                    </c:extLst>
                    <c:strCache>
                      <c:ptCount val="1"/>
                      <c:pt idx="0">
                        <c:v>Alternative care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Summary!$C$10:$E$10</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CDAF-4A91-AE7B-427376BE552E}"/>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Summary!$B$11</c15:sqref>
                        </c15:formulaRef>
                      </c:ext>
                    </c:extLst>
                    <c:strCache>
                      <c:ptCount val="1"/>
                      <c:pt idx="0">
                        <c:v>Tracing, reintegration and transitioning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Summary!$C$11:$E$11</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CDAF-4A91-AE7B-427376BE552E}"/>
                  </c:ext>
                </c:extLst>
              </c15:ser>
            </c15:filteredBarSeries>
            <c15:filteredBarSeries>
              <c15:ser>
                <c:idx val="3"/>
                <c:order val="5"/>
                <c:tx>
                  <c:strRef>
                    <c:extLst xmlns:c15="http://schemas.microsoft.com/office/drawing/2012/chart">
                      <c:ext xmlns:c15="http://schemas.microsoft.com/office/drawing/2012/chart" uri="{02D57815-91ED-43cb-92C2-25804820EDAC}">
                        <c15:formulaRef>
                          <c15:sqref>Summary!$B$12</c15:sqref>
                        </c15:formulaRef>
                      </c:ext>
                    </c:extLst>
                    <c:strCache>
                      <c:ptCount val="1"/>
                      <c:pt idx="0">
                        <c:v>Funding gap (additional investment required)</c:v>
                      </c:pt>
                    </c:strCache>
                  </c:strRef>
                </c:tx>
                <c:spPr>
                  <a:solidFill>
                    <a:schemeClr val="accent6">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Summary!$C$12:$E$12</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CDAF-4A91-AE7B-427376BE552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Summary!$B$18</c15:sqref>
                        </c15:formulaRef>
                      </c:ext>
                    </c:extLst>
                    <c:strCache>
                      <c:ptCount val="1"/>
                      <c:pt idx="0">
                        <c:v>Instititutional care</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Summary!$C$18:$E$18</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CDAF-4A91-AE7B-427376BE552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Summary!$B$19</c15:sqref>
                        </c15:formulaRef>
                      </c:ext>
                    </c:extLst>
                    <c:strCache>
                      <c:ptCount val="1"/>
                      <c:pt idx="0">
                        <c:v>Prevention of seperation &amp; family stren.</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Summary!$C$19:$E$19</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C-CDAF-4A91-AE7B-427376BE552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Summary!$B$20</c15:sqref>
                        </c15:formulaRef>
                      </c:ext>
                    </c:extLst>
                    <c:strCache>
                      <c:ptCount val="1"/>
                      <c:pt idx="0">
                        <c:v>Alternative care</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Summary!$C$20:$E$20</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D-CDAF-4A91-AE7B-427376BE552E}"/>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Summary!$B$21</c15:sqref>
                        </c15:formulaRef>
                      </c:ext>
                    </c:extLst>
                    <c:strCache>
                      <c:ptCount val="1"/>
                      <c:pt idx="0">
                        <c:v>Tracing, reintegration and transitioning</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Summary!$C$6:$E$6</c15:sqref>
                        </c15:formulaRef>
                      </c:ext>
                    </c:extLst>
                    <c:strCache>
                      <c:ptCount val="3"/>
                      <c:pt idx="0">
                        <c:v>Year 1</c:v>
                      </c:pt>
                      <c:pt idx="1">
                        <c:v>Year 2</c:v>
                      </c:pt>
                      <c:pt idx="2">
                        <c:v>Year 3</c:v>
                      </c:pt>
                    </c:strCache>
                  </c:strRef>
                </c:cat>
                <c:val>
                  <c:numRef>
                    <c:extLst xmlns:c15="http://schemas.microsoft.com/office/drawing/2012/chart">
                      <c:ext xmlns:c15="http://schemas.microsoft.com/office/drawing/2012/chart" uri="{02D57815-91ED-43cb-92C2-25804820EDAC}">
                        <c15:formulaRef>
                          <c15:sqref>Summary!$C$21:$E$21</c15:sqref>
                        </c15:formulaRef>
                      </c:ext>
                    </c:extLst>
                    <c:numCache>
                      <c:formatCode>_-[$KES]\ * #,##0_-;\-[$KES]\ * #,##0_-;_-[$KES]\ * "-"_-;_-@_-</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E-CDAF-4A91-AE7B-427376BE552E}"/>
                  </c:ext>
                </c:extLst>
              </c15:ser>
            </c15:filteredBarSeries>
          </c:ext>
        </c:extLst>
      </c:barChart>
      <c:lineChart>
        <c:grouping val="standard"/>
        <c:varyColors val="0"/>
        <c:dLbls>
          <c:showLegendKey val="0"/>
          <c:showVal val="0"/>
          <c:showCatName val="0"/>
          <c:showSerName val="0"/>
          <c:showPercent val="0"/>
          <c:showBubbleSize val="0"/>
        </c:dLbls>
        <c:marker val="1"/>
        <c:smooth val="0"/>
        <c:axId val="1855302192"/>
        <c:axId val="1855313008"/>
        <c:extLst>
          <c:ext xmlns:c15="http://schemas.microsoft.com/office/drawing/2012/chart" uri="{02D57815-91ED-43cb-92C2-25804820EDAC}">
            <c15:filteredLineSeries>
              <c15:ser>
                <c:idx val="10"/>
                <c:order val="10"/>
                <c:tx>
                  <c:strRef>
                    <c:extLst>
                      <c:ext uri="{02D57815-91ED-43cb-92C2-25804820EDAC}">
                        <c15:formulaRef>
                          <c15:sqref>Summary!$B$17</c15:sqref>
                        </c15:formulaRef>
                      </c:ext>
                    </c:extLst>
                    <c:strCache>
                      <c:ptCount val="1"/>
                      <c:pt idx="0">
                        <c:v>Total Costs</c:v>
                      </c:pt>
                    </c:strCache>
                  </c:strRef>
                </c:tx>
                <c:spPr>
                  <a:ln w="28575" cap="rnd">
                    <a:solidFill>
                      <a:schemeClr val="accent5">
                        <a:lumMod val="80000"/>
                      </a:schemeClr>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Summary!$C$6:$E$6</c15:sqref>
                        </c15:formulaRef>
                      </c:ext>
                    </c:extLst>
                    <c:strCache>
                      <c:ptCount val="3"/>
                      <c:pt idx="0">
                        <c:v>Year 1</c:v>
                      </c:pt>
                      <c:pt idx="1">
                        <c:v>Year 2</c:v>
                      </c:pt>
                      <c:pt idx="2">
                        <c:v>Year 3</c:v>
                      </c:pt>
                    </c:strCache>
                  </c:strRef>
                </c:cat>
                <c:val>
                  <c:numRef>
                    <c:extLst>
                      <c:ext uri="{02D57815-91ED-43cb-92C2-25804820EDAC}">
                        <c15:formulaRef>
                          <c15:sqref>Summary!$C$17:$E$17</c15:sqref>
                        </c15:formulaRef>
                      </c:ext>
                    </c:extLst>
                    <c:numCache>
                      <c:formatCode>_-[$KES]\ * #,##0_-;\-[$KES]\ * #,##0_-;_-[$KES]\ * "-"_-;_-@_-</c:formatCode>
                      <c:ptCount val="3"/>
                      <c:pt idx="0">
                        <c:v>0</c:v>
                      </c:pt>
                      <c:pt idx="1">
                        <c:v>0</c:v>
                      </c:pt>
                      <c:pt idx="2">
                        <c:v>0</c:v>
                      </c:pt>
                    </c:numCache>
                  </c:numRef>
                </c:val>
                <c:smooth val="0"/>
                <c:extLst>
                  <c:ext xmlns:c16="http://schemas.microsoft.com/office/drawing/2014/chart" uri="{C3380CC4-5D6E-409C-BE32-E72D297353CC}">
                    <c16:uniqueId val="{00000002-CDAF-4A91-AE7B-427376BE552E}"/>
                  </c:ext>
                </c:extLst>
              </c15:ser>
            </c15:filteredLineSeries>
          </c:ext>
        </c:extLst>
      </c:lineChart>
      <c:catAx>
        <c:axId val="18553021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endParaRPr lang="en-US"/>
          </a:p>
        </c:txPr>
        <c:crossAx val="1855313008"/>
        <c:crosses val="autoZero"/>
        <c:auto val="1"/>
        <c:lblAlgn val="ctr"/>
        <c:lblOffset val="100"/>
        <c:noMultiLvlLbl val="0"/>
      </c:catAx>
      <c:valAx>
        <c:axId val="1855313008"/>
        <c:scaling>
          <c:orientation val="minMax"/>
        </c:scaling>
        <c:delete val="0"/>
        <c:axPos val="l"/>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endParaRPr lang="en-US"/>
          </a:p>
        </c:txPr>
        <c:crossAx val="1855302192"/>
        <c:crosses val="autoZero"/>
        <c:crossBetween val="between"/>
        <c:dispUnits>
          <c:builtInUnit val="millions"/>
          <c:dispUnitsLbl>
            <c:spPr>
              <a:noFill/>
              <a:ln>
                <a:noFill/>
              </a:ln>
              <a:effectLst/>
            </c:spPr>
            <c:txPr>
              <a:bodyPr rot="-5400000" spcFirstLastPara="1" vertOverflow="ellipsis" vert="horz" wrap="square" anchor="ctr" anchorCtr="1"/>
              <a:lstStyle/>
              <a:p>
                <a:pPr>
                  <a:defRPr lang="en-US" sz="900" b="1" i="0" u="none" strike="noStrike" kern="1200" baseline="0">
                    <a:solidFill>
                      <a:schemeClr val="bg1"/>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lgn="ctr">
            <a:defRPr lang="en-US" sz="900" b="1"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ysClr val="windowText" lastClr="000000"/>
      </a:solidFill>
      <a:round/>
    </a:ln>
    <a:effectLst/>
  </c:spPr>
  <c:txPr>
    <a:bodyPr/>
    <a:lstStyle/>
    <a:p>
      <a:pPr algn="ctr">
        <a:defRPr lang="en-US" sz="900" b="1" i="0" u="none" strike="noStrike" kern="1200" baseline="0">
          <a:solidFill>
            <a:schemeClr val="bg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spc="0" baseline="0">
                <a:solidFill>
                  <a:schemeClr val="tx1"/>
                </a:solidFill>
                <a:latin typeface="+mn-lt"/>
                <a:ea typeface="+mn-ea"/>
                <a:cs typeface="+mn-cs"/>
              </a:defRPr>
            </a:pPr>
            <a:r>
              <a:rPr lang="en-US" sz="1600">
                <a:solidFill>
                  <a:schemeClr val="tx1"/>
                </a:solidFill>
              </a:rPr>
              <a:t>Compostion of spending on care in Kilifi County</a:t>
            </a:r>
            <a:r>
              <a:rPr lang="en-US" sz="1600" baseline="0">
                <a:solidFill>
                  <a:schemeClr val="tx1"/>
                </a:solidFill>
              </a:rPr>
              <a:t> (source of funding)</a:t>
            </a:r>
            <a:r>
              <a:rPr lang="en-US" sz="1600">
                <a:solidFill>
                  <a:schemeClr val="tx1"/>
                </a:solidFill>
              </a:rPr>
              <a:t>, 2020/21 - 2021/2022, KES millions</a:t>
            </a:r>
            <a:endParaRPr lang="en-KE" sz="1600">
              <a:solidFill>
                <a:schemeClr val="tx1"/>
              </a:solidFill>
            </a:endParaRPr>
          </a:p>
        </c:rich>
      </c:tx>
      <c:overlay val="0"/>
      <c:spPr>
        <a:noFill/>
        <a:ln>
          <a:noFill/>
        </a:ln>
        <a:effectLst/>
      </c:spPr>
      <c:txPr>
        <a:bodyPr rot="0" spcFirstLastPara="1" vertOverflow="ellipsis" vert="horz" wrap="square" anchor="ctr" anchorCtr="1"/>
        <a:lstStyle/>
        <a:p>
          <a:pPr>
            <a:defRPr lang="en-US" sz="16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4135378656936179E-2"/>
          <c:y val="0.11974171222227795"/>
          <c:w val="0.91861774539593344"/>
          <c:h val="0.7379713129079204"/>
        </c:manualLayout>
      </c:layout>
      <c:barChart>
        <c:barDir val="col"/>
        <c:grouping val="stacked"/>
        <c:varyColors val="0"/>
        <c:ser>
          <c:idx val="2"/>
          <c:order val="1"/>
          <c:tx>
            <c:strRef>
              <c:f>'Existing Financing'!$B$8</c:f>
              <c:strCache>
                <c:ptCount val="1"/>
                <c:pt idx="0">
                  <c:v>National Government**</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Financing'!$C$8:$H$8</c15:sqref>
                  </c15:fullRef>
                </c:ext>
              </c:extLst>
              <c:f>('Existing Financing'!$D$8,'Existing Financing'!$G$8)</c:f>
              <c:numCache>
                <c:formatCode>#,##0_ ;\-#,##0\ </c:formatCode>
                <c:ptCount val="2"/>
                <c:pt idx="0">
                  <c:v>0</c:v>
                </c:pt>
                <c:pt idx="1">
                  <c:v>0</c:v>
                </c:pt>
              </c:numCache>
            </c:numRef>
          </c:val>
          <c:extLst>
            <c:ext xmlns:c16="http://schemas.microsoft.com/office/drawing/2014/chart" uri="{C3380CC4-5D6E-409C-BE32-E72D297353CC}">
              <c16:uniqueId val="{00000002-EDCC-49CB-B31E-42BA2408712E}"/>
            </c:ext>
          </c:extLst>
        </c:ser>
        <c:ser>
          <c:idx val="7"/>
          <c:order val="6"/>
          <c:tx>
            <c:strRef>
              <c:f>'Existing Financing'!$B$13</c:f>
              <c:strCache>
                <c:ptCount val="1"/>
                <c:pt idx="0">
                  <c:v>County Government </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Financing'!$C$13:$H$13</c15:sqref>
                  </c15:fullRef>
                </c:ext>
              </c:extLst>
              <c:f>('Existing Financing'!$D$13,'Existing Financing'!$G$13)</c:f>
              <c:numCache>
                <c:formatCode>#,##0_ ;\-#,##0\ </c:formatCode>
                <c:ptCount val="2"/>
                <c:pt idx="0">
                  <c:v>0</c:v>
                </c:pt>
                <c:pt idx="1">
                  <c:v>0</c:v>
                </c:pt>
              </c:numCache>
            </c:numRef>
          </c:val>
          <c:extLst>
            <c:ext xmlns:c16="http://schemas.microsoft.com/office/drawing/2014/chart" uri="{C3380CC4-5D6E-409C-BE32-E72D297353CC}">
              <c16:uniqueId val="{00000007-EDCC-49CB-B31E-42BA2408712E}"/>
            </c:ext>
          </c:extLst>
        </c:ser>
        <c:ser>
          <c:idx val="0"/>
          <c:order val="11"/>
          <c:tx>
            <c:strRef>
              <c:f>'Existing Financing'!$B$18</c:f>
              <c:strCache>
                <c:ptCount val="1"/>
                <c:pt idx="0">
                  <c:v>CTWWC</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Financing'!$C$18:$H$18</c15:sqref>
                  </c15:fullRef>
                </c:ext>
              </c:extLst>
              <c:f>('Existing Financing'!$D$18,'Existing Financing'!$G$18)</c:f>
              <c:numCache>
                <c:formatCode>#,##0_ ;\-#,##0\ </c:formatCode>
                <c:ptCount val="2"/>
                <c:pt idx="0">
                  <c:v>0</c:v>
                </c:pt>
                <c:pt idx="1">
                  <c:v>0</c:v>
                </c:pt>
              </c:numCache>
            </c:numRef>
          </c:val>
          <c:extLst>
            <c:ext xmlns:c16="http://schemas.microsoft.com/office/drawing/2014/chart" uri="{C3380CC4-5D6E-409C-BE32-E72D297353CC}">
              <c16:uniqueId val="{00000035-5AEE-4E62-A2DA-A8FD26C6706A}"/>
            </c:ext>
          </c:extLst>
        </c:ser>
        <c:ser>
          <c:idx val="16"/>
          <c:order val="16"/>
          <c:tx>
            <c:strRef>
              <c:f>'Existing Financing'!$B$23</c:f>
              <c:strCache>
                <c:ptCount val="1"/>
                <c:pt idx="0">
                  <c:v>UNICEF</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Financing'!$C$23:$H$23</c15:sqref>
                  </c15:fullRef>
                </c:ext>
              </c:extLst>
              <c:f>('Existing Financing'!$D$23,'Existing Financing'!$G$23)</c:f>
              <c:numCache>
                <c:formatCode>#,##0_ ;\-#,##0\ </c:formatCode>
                <c:ptCount val="2"/>
                <c:pt idx="0">
                  <c:v>0</c:v>
                </c:pt>
                <c:pt idx="1">
                  <c:v>0</c:v>
                </c:pt>
              </c:numCache>
            </c:numRef>
          </c:val>
          <c:extLst>
            <c:ext xmlns:c16="http://schemas.microsoft.com/office/drawing/2014/chart" uri="{C3380CC4-5D6E-409C-BE32-E72D297353CC}">
              <c16:uniqueId val="{0000003A-5AEE-4E62-A2DA-A8FD26C6706A}"/>
            </c:ext>
          </c:extLst>
        </c:ser>
        <c:ser>
          <c:idx val="21"/>
          <c:order val="21"/>
          <c:tx>
            <c:strRef>
              <c:f>'Existing Financing'!$B$28</c:f>
              <c:strCache>
                <c:ptCount val="1"/>
                <c:pt idx="0">
                  <c:v>Kesho Kenya</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Financing'!$C$28:$H$28</c15:sqref>
                  </c15:fullRef>
                </c:ext>
              </c:extLst>
              <c:f>('Existing Financing'!$D$28,'Existing Financing'!$G$28)</c:f>
              <c:numCache>
                <c:formatCode>#,##0_ ;\-#,##0\ </c:formatCode>
                <c:ptCount val="2"/>
                <c:pt idx="0">
                  <c:v>0</c:v>
                </c:pt>
                <c:pt idx="1">
                  <c:v>0</c:v>
                </c:pt>
              </c:numCache>
            </c:numRef>
          </c:val>
          <c:extLst>
            <c:ext xmlns:c16="http://schemas.microsoft.com/office/drawing/2014/chart" uri="{C3380CC4-5D6E-409C-BE32-E72D297353CC}">
              <c16:uniqueId val="{0000003F-5AEE-4E62-A2DA-A8FD26C6706A}"/>
            </c:ext>
          </c:extLst>
        </c:ser>
        <c:ser>
          <c:idx val="26"/>
          <c:order val="26"/>
          <c:tx>
            <c:strRef>
              <c:f>'Existing Financing'!$B$33</c:f>
              <c:strCache>
                <c:ptCount val="1"/>
                <c:pt idx="0">
                  <c:v>Org. 1 </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Financing'!$C$33:$H$33</c15:sqref>
                  </c15:fullRef>
                </c:ext>
              </c:extLst>
              <c:f>('Existing Financing'!$D$33,'Existing Financing'!$G$33)</c:f>
              <c:numCache>
                <c:formatCode>#,##0_ ;\-#,##0\ </c:formatCode>
                <c:ptCount val="2"/>
                <c:pt idx="0">
                  <c:v>0</c:v>
                </c:pt>
                <c:pt idx="1">
                  <c:v>0</c:v>
                </c:pt>
              </c:numCache>
            </c:numRef>
          </c:val>
          <c:extLst>
            <c:ext xmlns:c16="http://schemas.microsoft.com/office/drawing/2014/chart" uri="{C3380CC4-5D6E-409C-BE32-E72D297353CC}">
              <c16:uniqueId val="{00000044-5AEE-4E62-A2DA-A8FD26C6706A}"/>
            </c:ext>
          </c:extLst>
        </c:ser>
        <c:ser>
          <c:idx val="31"/>
          <c:order val="31"/>
          <c:tx>
            <c:strRef>
              <c:f>'Existing Financing'!$B$38</c:f>
              <c:strCache>
                <c:ptCount val="1"/>
                <c:pt idx="0">
                  <c:v>Org. 2</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Financing'!$C$38:$H$38</c15:sqref>
                  </c15:fullRef>
                </c:ext>
              </c:extLst>
              <c:f>('Existing Financing'!$D$38,'Existing Financing'!$G$38)</c:f>
              <c:numCache>
                <c:formatCode>#,##0_ ;\-#,##0\ </c:formatCode>
                <c:ptCount val="2"/>
                <c:pt idx="0">
                  <c:v>0</c:v>
                </c:pt>
                <c:pt idx="1">
                  <c:v>0</c:v>
                </c:pt>
              </c:numCache>
            </c:numRef>
          </c:val>
          <c:extLst>
            <c:ext xmlns:c16="http://schemas.microsoft.com/office/drawing/2014/chart" uri="{C3380CC4-5D6E-409C-BE32-E72D297353CC}">
              <c16:uniqueId val="{00000049-5AEE-4E62-A2DA-A8FD26C6706A}"/>
            </c:ext>
          </c:extLst>
        </c:ser>
        <c:dLbls>
          <c:dLblPos val="ctr"/>
          <c:showLegendKey val="0"/>
          <c:showVal val="1"/>
          <c:showCatName val="0"/>
          <c:showSerName val="0"/>
          <c:showPercent val="0"/>
          <c:showBubbleSize val="0"/>
        </c:dLbls>
        <c:gapWidth val="150"/>
        <c:overlap val="100"/>
        <c:axId val="1855302192"/>
        <c:axId val="1855313008"/>
        <c:extLst>
          <c:ext xmlns:c15="http://schemas.microsoft.com/office/drawing/2012/chart" uri="{02D57815-91ED-43cb-92C2-25804820EDAC}">
            <c15:filteredBarSeries>
              <c15:ser>
                <c:idx val="1"/>
                <c:order val="0"/>
                <c:tx>
                  <c:strRef>
                    <c:extLst>
                      <c:ext uri="{02D57815-91ED-43cb-92C2-25804820EDAC}">
                        <c15:formulaRef>
                          <c15:sqref>'Existing Financing'!$B$7</c15:sqref>
                        </c15:formulaRef>
                      </c:ext>
                    </c:extLst>
                    <c:strCache>
                      <c:ptCount val="1"/>
                      <c:pt idx="0">
                        <c:v>Description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uri="{02D57815-91ED-43cb-92C2-25804820EDAC}">
                        <c15:fullRef>
                          <c15:sqref>'Existing Financing'!$C$7:$H$7</c15:sqref>
                        </c15:fullRef>
                        <c15:formulaRef>
                          <c15:sqref>('Existing Financing'!$D$7,'Existing Financing'!$G$7)</c15:sqref>
                        </c15:formulaRef>
                      </c:ext>
                    </c:extLst>
                    <c:numCache>
                      <c:formatCode>General</c:formatCode>
                      <c:ptCount val="2"/>
                      <c:pt idx="0">
                        <c:v>0</c:v>
                      </c:pt>
                      <c:pt idx="1">
                        <c:v>0</c:v>
                      </c:pt>
                    </c:numCache>
                  </c:numRef>
                </c:val>
                <c:extLst>
                  <c:ext xmlns:c16="http://schemas.microsoft.com/office/drawing/2014/chart" uri="{C3380CC4-5D6E-409C-BE32-E72D297353CC}">
                    <c16:uniqueId val="{00000001-EDCC-49CB-B31E-42BA2408712E}"/>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'Existing Financing'!$B$9</c15:sqref>
                        </c15:formulaRef>
                      </c:ext>
                    </c:extLst>
                    <c:strCache>
                      <c:ptCount val="1"/>
                      <c:pt idx="0">
                        <c:v>Instititutional care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Financing'!$C$9:$H$9</c15:sqref>
                        </c15:fullRef>
                        <c15:formulaRef>
                          <c15:sqref>('Existing Financing'!$D$9,'Existing Financing'!$G$9)</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03-EDCC-49CB-B31E-42BA2408712E}"/>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'Existing Financing'!$B$10</c15:sqref>
                        </c15:formulaRef>
                      </c:ext>
                    </c:extLst>
                    <c:strCache>
                      <c:ptCount val="1"/>
                      <c:pt idx="0">
                        <c:v>Prevention of seperation &amp; family stren.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Financing'!$C$10:$H$10</c15:sqref>
                        </c15:fullRef>
                        <c15:formulaRef>
                          <c15:sqref>('Existing Financing'!$D$10,'Existing Financing'!$G$10)</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04-EDCC-49CB-B31E-42BA2408712E}"/>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'Existing Financing'!$B$11</c15:sqref>
                        </c15:formulaRef>
                      </c:ext>
                    </c:extLst>
                    <c:strCache>
                      <c:ptCount val="1"/>
                      <c:pt idx="0">
                        <c:v>Alternative care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Financing'!$C$11:$H$11</c15:sqref>
                        </c15:fullRef>
                        <c15:formulaRef>
                          <c15:sqref>('Existing Financing'!$D$11,'Existing Financing'!$G$11)</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05-EDCC-49CB-B31E-42BA2408712E}"/>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'Existing Financing'!$B$12</c15:sqref>
                        </c15:formulaRef>
                      </c:ext>
                    </c:extLst>
                    <c:strCache>
                      <c:ptCount val="1"/>
                      <c:pt idx="0">
                        <c:v>Tracing, reintegration and transitioning</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Financing'!$C$12:$H$12</c15:sqref>
                        </c15:fullRef>
                        <c15:formulaRef>
                          <c15:sqref>('Existing Financing'!$D$12,'Existing Financing'!$G$12)</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06-EDCC-49CB-B31E-42BA2408712E}"/>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'Existing Financing'!$B$14</c15:sqref>
                        </c15:formulaRef>
                      </c:ext>
                    </c:extLst>
                    <c:strCache>
                      <c:ptCount val="1"/>
                      <c:pt idx="0">
                        <c:v>Instititutional care</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Financing'!$C$14:$H$14</c15:sqref>
                        </c15:fullRef>
                        <c15:formulaRef>
                          <c15:sqref>('Existing Financing'!$D$14,'Existing Financing'!$G$14)</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08-EDCC-49CB-B31E-42BA2408712E}"/>
                  </c:ext>
                </c:extLst>
              </c15:ser>
            </c15:filteredBarSeries>
            <c15:filteredBarSeries>
              <c15:ser>
                <c:idx val="9"/>
                <c:order val="8"/>
                <c:tx>
                  <c:strRef>
                    <c:extLst xmlns:c15="http://schemas.microsoft.com/office/drawing/2012/chart">
                      <c:ext xmlns:c15="http://schemas.microsoft.com/office/drawing/2012/chart" uri="{02D57815-91ED-43cb-92C2-25804820EDAC}">
                        <c15:formulaRef>
                          <c15:sqref>'Existing Financing'!$B$15</c15:sqref>
                        </c15:formulaRef>
                      </c:ext>
                    </c:extLst>
                    <c:strCache>
                      <c:ptCount val="1"/>
                      <c:pt idx="0">
                        <c:v>Prevention of seperation &amp; family stren.</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Financing'!$C$15:$H$15</c15:sqref>
                        </c15:fullRef>
                        <c15:formulaRef>
                          <c15:sqref>('Existing Financing'!$D$15,'Existing Financing'!$G$15)</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09-EDCC-49CB-B31E-42BA2408712E}"/>
                  </c:ext>
                </c:extLst>
              </c15:ser>
            </c15:filteredBarSeries>
            <c15:filteredBarSeries>
              <c15:ser>
                <c:idx val="10"/>
                <c:order val="9"/>
                <c:tx>
                  <c:strRef>
                    <c:extLst xmlns:c15="http://schemas.microsoft.com/office/drawing/2012/chart">
                      <c:ext xmlns:c15="http://schemas.microsoft.com/office/drawing/2012/chart" uri="{02D57815-91ED-43cb-92C2-25804820EDAC}">
                        <c15:formulaRef>
                          <c15:sqref>'Existing Financing'!$B$16</c15:sqref>
                        </c15:formulaRef>
                      </c:ext>
                    </c:extLst>
                    <c:strCache>
                      <c:ptCount val="1"/>
                      <c:pt idx="0">
                        <c:v>Alternative care</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Financing'!$C$16:$H$16</c15:sqref>
                        </c15:fullRef>
                        <c15:formulaRef>
                          <c15:sqref>('Existing Financing'!$D$16,'Existing Financing'!$G$16)</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0A-EDCC-49CB-B31E-42BA2408712E}"/>
                  </c:ext>
                </c:extLst>
              </c15:ser>
            </c15:filteredBarSeries>
            <c15:filteredBarSeries>
              <c15:ser>
                <c:idx val="11"/>
                <c:order val="10"/>
                <c:tx>
                  <c:strRef>
                    <c:extLst xmlns:c15="http://schemas.microsoft.com/office/drawing/2012/chart">
                      <c:ext xmlns:c15="http://schemas.microsoft.com/office/drawing/2012/chart" uri="{02D57815-91ED-43cb-92C2-25804820EDAC}">
                        <c15:formulaRef>
                          <c15:sqref>'Existing Financing'!$B$17</c15:sqref>
                        </c15:formulaRef>
                      </c:ext>
                    </c:extLst>
                    <c:strCache>
                      <c:ptCount val="1"/>
                      <c:pt idx="0">
                        <c:v>Tracing, reintegration and transitioning</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Financing'!$C$17:$H$17</c15:sqref>
                        </c15:fullRef>
                        <c15:formulaRef>
                          <c15:sqref>('Existing Financing'!$D$17,'Existing Financing'!$G$17)</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0B-EDCC-49CB-B31E-42BA2408712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'Existing Financing'!$B$19</c15:sqref>
                        </c15:formulaRef>
                      </c:ext>
                    </c:extLst>
                    <c:strCache>
                      <c:ptCount val="1"/>
                      <c:pt idx="0">
                        <c:v>Instititutional care</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Financing'!$C$19:$H$19</c15:sqref>
                        </c15:fullRef>
                        <c15:formulaRef>
                          <c15:sqref>('Existing Financing'!$D$19,'Existing Financing'!$G$19)</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6-5AEE-4E62-A2DA-A8FD26C6706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'Existing Financing'!$B$20</c15:sqref>
                        </c15:formulaRef>
                      </c:ext>
                    </c:extLst>
                    <c:strCache>
                      <c:ptCount val="1"/>
                      <c:pt idx="0">
                        <c:v>Prevention of seperation &amp; family stren.</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Financing'!$C$20:$H$20</c15:sqref>
                        </c15:fullRef>
                        <c15:formulaRef>
                          <c15:sqref>('Existing Financing'!$D$20,'Existing Financing'!$G$20)</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7-5AEE-4E62-A2DA-A8FD26C6706A}"/>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'Existing Financing'!$B$21</c15:sqref>
                        </c15:formulaRef>
                      </c:ext>
                    </c:extLst>
                    <c:strCache>
                      <c:ptCount val="1"/>
                      <c:pt idx="0">
                        <c:v>Alternative care</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Financing'!$C$21:$H$21</c15:sqref>
                        </c15:fullRef>
                        <c15:formulaRef>
                          <c15:sqref>('Existing Financing'!$D$21,'Existing Financing'!$G$21)</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8-5AEE-4E62-A2DA-A8FD26C6706A}"/>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'Existing Financing'!$B$22</c15:sqref>
                        </c15:formulaRef>
                      </c:ext>
                    </c:extLst>
                    <c:strCache>
                      <c:ptCount val="1"/>
                      <c:pt idx="0">
                        <c:v>Tracing, reintegration and transitioning</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Financing'!$C$22:$H$22</c15:sqref>
                        </c15:fullRef>
                        <c15:formulaRef>
                          <c15:sqref>('Existing Financing'!$D$22,'Existing Financing'!$G$22)</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9-5AEE-4E62-A2DA-A8FD26C6706A}"/>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'Existing Financing'!$B$24</c15:sqref>
                        </c15:formulaRef>
                      </c:ext>
                    </c:extLst>
                    <c:strCache>
                      <c:ptCount val="1"/>
                      <c:pt idx="0">
                        <c:v>Instititutional care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Financing'!$C$24:$H$24</c15:sqref>
                        </c15:fullRef>
                        <c15:formulaRef>
                          <c15:sqref>('Existing Financing'!$D$24,'Existing Financing'!$G$24)</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B-5AEE-4E62-A2DA-A8FD26C6706A}"/>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'Existing Financing'!$B$25</c15:sqref>
                        </c15:formulaRef>
                      </c:ext>
                    </c:extLst>
                    <c:strCache>
                      <c:ptCount val="1"/>
                      <c:pt idx="0">
                        <c:v>Prevention of seperation &amp; family stren.</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Financing'!$C$25:$H$25</c15:sqref>
                        </c15:fullRef>
                        <c15:formulaRef>
                          <c15:sqref>('Existing Financing'!$D$25,'Existing Financing'!$G$25)</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C-5AEE-4E62-A2DA-A8FD26C6706A}"/>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'Existing Financing'!$B$26</c15:sqref>
                        </c15:formulaRef>
                      </c:ext>
                    </c:extLst>
                    <c:strCache>
                      <c:ptCount val="1"/>
                      <c:pt idx="0">
                        <c:v>Alternative care</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Financing'!$C$26:$H$26</c15:sqref>
                        </c15:fullRef>
                        <c15:formulaRef>
                          <c15:sqref>('Existing Financing'!$D$26,'Existing Financing'!$G$26)</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D-5AEE-4E62-A2DA-A8FD26C6706A}"/>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'Existing Financing'!$B$27</c15:sqref>
                        </c15:formulaRef>
                      </c:ext>
                    </c:extLst>
                    <c:strCache>
                      <c:ptCount val="1"/>
                      <c:pt idx="0">
                        <c:v>Tracing, reintegration and transitioning</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Financing'!$C$27:$H$27</c15:sqref>
                        </c15:fullRef>
                        <c15:formulaRef>
                          <c15:sqref>('Existing Financing'!$D$27,'Existing Financing'!$G$27)</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E-5AEE-4E62-A2DA-A8FD26C6706A}"/>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'Existing Financing'!$B$29</c15:sqref>
                        </c15:formulaRef>
                      </c:ext>
                    </c:extLst>
                    <c:strCache>
                      <c:ptCount val="1"/>
                      <c:pt idx="0">
                        <c:v>Instititutional care</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Financing'!$C$29:$H$29</c15:sqref>
                        </c15:fullRef>
                        <c15:formulaRef>
                          <c15:sqref>('Existing Financing'!$D$29,'Existing Financing'!$G$29)</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0-5AEE-4E62-A2DA-A8FD26C6706A}"/>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'Existing Financing'!$B$30</c15:sqref>
                        </c15:formulaRef>
                      </c:ext>
                    </c:extLst>
                    <c:strCache>
                      <c:ptCount val="1"/>
                      <c:pt idx="0">
                        <c:v>Prevention of seperation &amp; family stren.</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Financing'!$C$30:$H$30</c15:sqref>
                        </c15:fullRef>
                        <c15:formulaRef>
                          <c15:sqref>('Existing Financing'!$D$30,'Existing Financing'!$G$30)</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1-5AEE-4E62-A2DA-A8FD26C6706A}"/>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'Existing Financing'!$B$31</c15:sqref>
                        </c15:formulaRef>
                      </c:ext>
                    </c:extLst>
                    <c:strCache>
                      <c:ptCount val="1"/>
                      <c:pt idx="0">
                        <c:v>Alternative care</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Financing'!$C$31:$H$31</c15:sqref>
                        </c15:fullRef>
                        <c15:formulaRef>
                          <c15:sqref>('Existing Financing'!$D$31,'Existing Financing'!$G$31)</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2-5AEE-4E62-A2DA-A8FD26C6706A}"/>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'Existing Financing'!$B$32</c15:sqref>
                        </c15:formulaRef>
                      </c:ext>
                    </c:extLst>
                    <c:strCache>
                      <c:ptCount val="1"/>
                      <c:pt idx="0">
                        <c:v>Tracing, reintegration and transitioning</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Financing'!$C$32:$H$32</c15:sqref>
                        </c15:fullRef>
                        <c15:formulaRef>
                          <c15:sqref>('Existing Financing'!$D$32,'Existing Financing'!$G$32)</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3-5AEE-4E62-A2DA-A8FD26C6706A}"/>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'Existing Financing'!$B$34</c15:sqref>
                        </c15:formulaRef>
                      </c:ext>
                    </c:extLst>
                    <c:strCache>
                      <c:ptCount val="1"/>
                      <c:pt idx="0">
                        <c:v>Instititutional care</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Financing'!$C$34:$H$34</c15:sqref>
                        </c15:fullRef>
                        <c15:formulaRef>
                          <c15:sqref>('Existing Financing'!$D$34,'Existing Financing'!$G$34)</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5-5AEE-4E62-A2DA-A8FD26C6706A}"/>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'Existing Financing'!$B$35</c15:sqref>
                        </c15:formulaRef>
                      </c:ext>
                    </c:extLst>
                    <c:strCache>
                      <c:ptCount val="1"/>
                      <c:pt idx="0">
                        <c:v>Prevention of seperation &amp; family stren.</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Financing'!$C$35:$H$35</c15:sqref>
                        </c15:fullRef>
                        <c15:formulaRef>
                          <c15:sqref>('Existing Financing'!$D$35,'Existing Financing'!$G$35)</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6-5AEE-4E62-A2DA-A8FD26C6706A}"/>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'Existing Financing'!$B$36</c15:sqref>
                        </c15:formulaRef>
                      </c:ext>
                    </c:extLst>
                    <c:strCache>
                      <c:ptCount val="1"/>
                      <c:pt idx="0">
                        <c:v>Alternative care</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Financing'!$C$36:$H$36</c15:sqref>
                        </c15:fullRef>
                        <c15:formulaRef>
                          <c15:sqref>('Existing Financing'!$D$36,'Existing Financing'!$G$36)</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7-5AEE-4E62-A2DA-A8FD26C6706A}"/>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'Existing Financing'!$B$37</c15:sqref>
                        </c15:formulaRef>
                      </c:ext>
                    </c:extLst>
                    <c:strCache>
                      <c:ptCount val="1"/>
                      <c:pt idx="0">
                        <c:v>Tracing, reintegration and transitioning</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Financing'!$C$37:$H$37</c15:sqref>
                        </c15:fullRef>
                        <c15:formulaRef>
                          <c15:sqref>('Existing Financing'!$D$37,'Existing Financing'!$G$37)</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8-5AEE-4E62-A2DA-A8FD26C6706A}"/>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'Existing Financing'!$B$39</c15:sqref>
                        </c15:formulaRef>
                      </c:ext>
                    </c:extLst>
                    <c:strCache>
                      <c:ptCount val="1"/>
                      <c:pt idx="0">
                        <c:v>Instititutional care</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Financing'!$C$39:$H$39</c15:sqref>
                        </c15:fullRef>
                        <c15:formulaRef>
                          <c15:sqref>('Existing Financing'!$D$39,'Existing Financing'!$G$39)</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A-5AEE-4E62-A2DA-A8FD26C6706A}"/>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'Existing Financing'!$B$40</c15:sqref>
                        </c15:formulaRef>
                      </c:ext>
                    </c:extLst>
                    <c:strCache>
                      <c:ptCount val="1"/>
                      <c:pt idx="0">
                        <c:v>Prevention of seperation &amp; family stren.</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Financing'!$C$40:$H$40</c15:sqref>
                        </c15:fullRef>
                        <c15:formulaRef>
                          <c15:sqref>('Existing Financing'!$D$40,'Existing Financing'!$G$40)</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B-5AEE-4E62-A2DA-A8FD26C6706A}"/>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'Existing Financing'!$B$41</c15:sqref>
                        </c15:formulaRef>
                      </c:ext>
                    </c:extLst>
                    <c:strCache>
                      <c:ptCount val="1"/>
                      <c:pt idx="0">
                        <c:v>Alternative care</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Financing'!$C$41:$H$41</c15:sqref>
                        </c15:fullRef>
                        <c15:formulaRef>
                          <c15:sqref>('Existing Financing'!$D$41,'Existing Financing'!$G$41)</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C-5AEE-4E62-A2DA-A8FD26C6706A}"/>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'Existing Financing'!$B$42</c15:sqref>
                        </c15:formulaRef>
                      </c:ext>
                    </c:extLst>
                    <c:strCache>
                      <c:ptCount val="1"/>
                      <c:pt idx="0">
                        <c:v>Tracing, reintegration and transitioning</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Financing'!$C$42:$H$42</c15:sqref>
                        </c15:fullRef>
                        <c15:formulaRef>
                          <c15:sqref>('Existing Financing'!$D$42,'Existing Financing'!$G$42)</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D-5AEE-4E62-A2DA-A8FD26C6706A}"/>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'Existing Financing'!$B$43</c15:sqref>
                        </c15:formulaRef>
                      </c:ext>
                    </c:extLst>
                    <c:strCache>
                      <c:ptCount val="1"/>
                      <c:pt idx="0">
                        <c:v>Total Care-related Expenditures</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Financing'!$C$43:$H$43</c15:sqref>
                        </c15:fullRef>
                        <c15:formulaRef>
                          <c15:sqref>('Existing Financing'!$D$43,'Existing Financing'!$G$43)</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4E-5AEE-4E62-A2DA-A8FD26C6706A}"/>
                  </c:ext>
                </c:extLst>
              </c15:ser>
            </c15:filteredBarSeries>
            <c15:filteredBarSeries>
              <c15:ser>
                <c:idx val="37"/>
                <c:order val="37"/>
                <c:tx>
                  <c:strRef>
                    <c:extLst xmlns:c15="http://schemas.microsoft.com/office/drawing/2012/chart">
                      <c:ext xmlns:c15="http://schemas.microsoft.com/office/drawing/2012/chart" uri="{02D57815-91ED-43cb-92C2-25804820EDAC}">
                        <c15:formulaRef>
                          <c15:sqref>'Existing Financing'!$B$44</c15:sqref>
                        </c15:formulaRef>
                      </c:ext>
                    </c:extLst>
                    <c:strCache>
                      <c:ptCount val="1"/>
                      <c:pt idx="0">
                        <c:v>Instititutional care</c:v>
                      </c:pt>
                    </c:strCache>
                  </c:strRef>
                </c:tx>
                <c:spPr>
                  <a:solidFill>
                    <a:schemeClr val="accent2">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Financing'!$C$44:$H$44</c15:sqref>
                        </c15:fullRef>
                        <c15:formulaRef>
                          <c15:sqref>('Existing Financing'!$D$44,'Existing Financing'!$G$44)</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4F-5AEE-4E62-A2DA-A8FD26C6706A}"/>
                  </c:ext>
                </c:extLst>
              </c15:ser>
            </c15:filteredBarSeries>
            <c15:filteredBarSeries>
              <c15:ser>
                <c:idx val="38"/>
                <c:order val="38"/>
                <c:tx>
                  <c:strRef>
                    <c:extLst xmlns:c15="http://schemas.microsoft.com/office/drawing/2012/chart">
                      <c:ext xmlns:c15="http://schemas.microsoft.com/office/drawing/2012/chart" uri="{02D57815-91ED-43cb-92C2-25804820EDAC}">
                        <c15:formulaRef>
                          <c15:sqref>'Existing Financing'!$B$45</c15:sqref>
                        </c15:formulaRef>
                      </c:ext>
                    </c:extLst>
                    <c:strCache>
                      <c:ptCount val="1"/>
                      <c:pt idx="0">
                        <c:v>Prevention of seperation &amp; family stren.</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Financing'!$C$45:$H$45</c15:sqref>
                        </c15:fullRef>
                        <c15:formulaRef>
                          <c15:sqref>('Existing Financing'!$D$45,'Existing Financing'!$G$45)</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50-5AEE-4E62-A2DA-A8FD26C6706A}"/>
                  </c:ext>
                </c:extLst>
              </c15:ser>
            </c15:filteredBarSeries>
            <c15:filteredBarSeries>
              <c15:ser>
                <c:idx val="39"/>
                <c:order val="39"/>
                <c:tx>
                  <c:strRef>
                    <c:extLst xmlns:c15="http://schemas.microsoft.com/office/drawing/2012/chart">
                      <c:ext xmlns:c15="http://schemas.microsoft.com/office/drawing/2012/chart" uri="{02D57815-91ED-43cb-92C2-25804820EDAC}">
                        <c15:formulaRef>
                          <c15:sqref>'Existing Financing'!$B$46</c15:sqref>
                        </c15:formulaRef>
                      </c:ext>
                    </c:extLst>
                    <c:strCache>
                      <c:ptCount val="1"/>
                      <c:pt idx="0">
                        <c:v>Alternative care</c:v>
                      </c:pt>
                    </c:strCache>
                  </c:strRef>
                </c:tx>
                <c:spPr>
                  <a:solidFill>
                    <a:schemeClr val="accent4">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Financing'!$C$46:$H$46</c15:sqref>
                        </c15:fullRef>
                        <c15:formulaRef>
                          <c15:sqref>('Existing Financing'!$D$46,'Existing Financing'!$G$46)</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51-5AEE-4E62-A2DA-A8FD26C6706A}"/>
                  </c:ext>
                </c:extLst>
              </c15:ser>
            </c15:filteredBarSeries>
            <c15:filteredBarSeries>
              <c15:ser>
                <c:idx val="40"/>
                <c:order val="40"/>
                <c:tx>
                  <c:strRef>
                    <c:extLst xmlns:c15="http://schemas.microsoft.com/office/drawing/2012/chart">
                      <c:ext xmlns:c15="http://schemas.microsoft.com/office/drawing/2012/chart" uri="{02D57815-91ED-43cb-92C2-25804820EDAC}">
                        <c15:formulaRef>
                          <c15:sqref>'Existing Financing'!$B$47</c15:sqref>
                        </c15:formulaRef>
                      </c:ext>
                    </c:extLst>
                    <c:strCache>
                      <c:ptCount val="1"/>
                      <c:pt idx="0">
                        <c:v>Tracing, reintegration and transitioning</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Financing'!$C$47:$H$47</c15:sqref>
                        </c15:fullRef>
                        <c15:formulaRef>
                          <c15:sqref>('Existing Financing'!$D$47,'Existing Financing'!$G$47)</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52-5AEE-4E62-A2DA-A8FD26C6706A}"/>
                  </c:ext>
                </c:extLst>
              </c15:ser>
            </c15:filteredBarSeries>
          </c:ext>
        </c:extLst>
      </c:barChart>
      <c:catAx>
        <c:axId val="18553021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endParaRPr lang="en-US"/>
          </a:p>
        </c:txPr>
        <c:crossAx val="1855313008"/>
        <c:crosses val="autoZero"/>
        <c:auto val="1"/>
        <c:lblAlgn val="ctr"/>
        <c:lblOffset val="100"/>
        <c:noMultiLvlLbl val="0"/>
      </c:catAx>
      <c:valAx>
        <c:axId val="1855313008"/>
        <c:scaling>
          <c:orientation val="minMax"/>
        </c:scaling>
        <c:delete val="0"/>
        <c:axPos val="l"/>
        <c:title>
          <c:tx>
            <c:rich>
              <a:bodyPr rot="-54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r>
                  <a:rPr lang="en-US">
                    <a:solidFill>
                      <a:schemeClr val="tx1"/>
                    </a:solidFill>
                  </a:rPr>
                  <a:t>Expenditure (KES Million)</a:t>
                </a:r>
              </a:p>
            </c:rich>
          </c:tx>
          <c:layout>
            <c:manualLayout>
              <c:xMode val="edge"/>
              <c:yMode val="edge"/>
              <c:x val="1.3938048140323926E-2"/>
              <c:y val="0.38357339886654296"/>
            </c:manualLayout>
          </c:layout>
          <c:overlay val="0"/>
          <c:spPr>
            <a:noFill/>
            <a:ln>
              <a:noFill/>
            </a:ln>
            <a:effectLst/>
          </c:spPr>
          <c:txPr>
            <a:bodyPr rot="-54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endParaRPr lang="en-US"/>
          </a:p>
        </c:txPr>
        <c:crossAx val="185530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lgn="ctr">
            <a:defRPr lang="en-US" sz="900" b="1"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ysClr val="windowText" lastClr="000000"/>
      </a:solidFill>
      <a:round/>
    </a:ln>
    <a:effectLst/>
  </c:spPr>
  <c:txPr>
    <a:bodyPr/>
    <a:lstStyle/>
    <a:p>
      <a:pPr algn="ctr">
        <a:defRPr lang="en-US" sz="900" b="1" i="0" u="none" strike="noStrike" kern="1200" baseline="0">
          <a:solidFill>
            <a:schemeClr val="bg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lang="en-US" sz="1600" b="1" i="0" u="none" strike="noStrike" kern="1200" spc="0" baseline="0">
                <a:solidFill>
                  <a:schemeClr val="tx1"/>
                </a:solidFill>
                <a:latin typeface="+mn-lt"/>
                <a:ea typeface="+mn-ea"/>
                <a:cs typeface="+mn-cs"/>
              </a:defRPr>
            </a:pPr>
            <a:r>
              <a:rPr lang="en-US"/>
              <a:t>Compostion of spending on care in Kilifi County (type of expenditure) , 2020/21 - 2021/2022, KES millions</a:t>
            </a:r>
          </a:p>
        </c:rich>
      </c:tx>
      <c:overlay val="0"/>
      <c:spPr>
        <a:noFill/>
        <a:ln>
          <a:noFill/>
        </a:ln>
        <a:effectLst/>
      </c:spPr>
      <c:txPr>
        <a:bodyPr rot="0" spcFirstLastPara="1" vertOverflow="ellipsis" vert="horz" wrap="square" anchor="ctr" anchorCtr="1"/>
        <a:lstStyle/>
        <a:p>
          <a:pPr>
            <a:defRPr lang="en-US" sz="16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4135378656936179E-2"/>
          <c:y val="0.11974171222227795"/>
          <c:w val="0.91861774539593344"/>
          <c:h val="0.7379713129079204"/>
        </c:manualLayout>
      </c:layout>
      <c:barChart>
        <c:barDir val="col"/>
        <c:grouping val="stacked"/>
        <c:varyColors val="0"/>
        <c:ser>
          <c:idx val="37"/>
          <c:order val="37"/>
          <c:tx>
            <c:strRef>
              <c:f>'Existing Financing'!$B$44</c:f>
              <c:strCache>
                <c:ptCount val="1"/>
                <c:pt idx="0">
                  <c:v>Instititutional care</c:v>
                </c:pt>
              </c:strCache>
            </c:strRef>
          </c:tx>
          <c:spPr>
            <a:solidFill>
              <a:schemeClr val="accent2">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Financing'!$C$44:$H$44</c15:sqref>
                  </c15:fullRef>
                </c:ext>
              </c:extLst>
              <c:f>('Existing Financing'!$D$44,'Existing Financing'!$G$44)</c:f>
              <c:numCache>
                <c:formatCode>#,##0_ ;\-#,##0\ </c:formatCode>
                <c:ptCount val="2"/>
                <c:pt idx="0">
                  <c:v>0</c:v>
                </c:pt>
                <c:pt idx="1">
                  <c:v>0</c:v>
                </c:pt>
              </c:numCache>
            </c:numRef>
          </c:val>
          <c:extLst>
            <c:ext xmlns:c16="http://schemas.microsoft.com/office/drawing/2014/chart" uri="{C3380CC4-5D6E-409C-BE32-E72D297353CC}">
              <c16:uniqueId val="{00000047-6902-4386-A633-EAF3891E8818}"/>
            </c:ext>
          </c:extLst>
        </c:ser>
        <c:ser>
          <c:idx val="38"/>
          <c:order val="38"/>
          <c:tx>
            <c:strRef>
              <c:f>'Existing Financing'!$B$45</c:f>
              <c:strCache>
                <c:ptCount val="1"/>
                <c:pt idx="0">
                  <c:v>Prevention of seperation &amp; family stren.</c:v>
                </c:pt>
              </c:strCache>
            </c:strRef>
          </c:tx>
          <c:spPr>
            <a:solidFill>
              <a:schemeClr val="accent3">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Financing'!$C$45:$H$45</c15:sqref>
                  </c15:fullRef>
                </c:ext>
              </c:extLst>
              <c:f>('Existing Financing'!$D$45,'Existing Financing'!$G$45)</c:f>
              <c:numCache>
                <c:formatCode>#,##0_ ;\-#,##0\ </c:formatCode>
                <c:ptCount val="2"/>
                <c:pt idx="0">
                  <c:v>0</c:v>
                </c:pt>
                <c:pt idx="1">
                  <c:v>0</c:v>
                </c:pt>
              </c:numCache>
            </c:numRef>
          </c:val>
          <c:extLst>
            <c:ext xmlns:c16="http://schemas.microsoft.com/office/drawing/2014/chart" uri="{C3380CC4-5D6E-409C-BE32-E72D297353CC}">
              <c16:uniqueId val="{00000048-6902-4386-A633-EAF3891E8818}"/>
            </c:ext>
          </c:extLst>
        </c:ser>
        <c:ser>
          <c:idx val="39"/>
          <c:order val="39"/>
          <c:tx>
            <c:strRef>
              <c:f>'Existing Financing'!$B$46</c:f>
              <c:strCache>
                <c:ptCount val="1"/>
                <c:pt idx="0">
                  <c:v>Alternative care</c:v>
                </c:pt>
              </c:strCache>
            </c:strRef>
          </c:tx>
          <c:spPr>
            <a:solidFill>
              <a:schemeClr val="accent4">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Financing'!$C$46:$H$46</c15:sqref>
                  </c15:fullRef>
                </c:ext>
              </c:extLst>
              <c:f>('Existing Financing'!$D$46,'Existing Financing'!$G$46)</c:f>
              <c:numCache>
                <c:formatCode>#,##0_ ;\-#,##0\ </c:formatCode>
                <c:ptCount val="2"/>
                <c:pt idx="0">
                  <c:v>0</c:v>
                </c:pt>
                <c:pt idx="1">
                  <c:v>0</c:v>
                </c:pt>
              </c:numCache>
            </c:numRef>
          </c:val>
          <c:extLst>
            <c:ext xmlns:c16="http://schemas.microsoft.com/office/drawing/2014/chart" uri="{C3380CC4-5D6E-409C-BE32-E72D297353CC}">
              <c16:uniqueId val="{00000049-6902-4386-A633-EAF3891E8818}"/>
            </c:ext>
          </c:extLst>
        </c:ser>
        <c:ser>
          <c:idx val="40"/>
          <c:order val="40"/>
          <c:tx>
            <c:strRef>
              <c:f>'Existing Financing'!$B$47</c:f>
              <c:strCache>
                <c:ptCount val="1"/>
                <c:pt idx="0">
                  <c:v>Tracing, reintegration and transitioning</c:v>
                </c:pt>
              </c:strCache>
            </c:strRef>
          </c:tx>
          <c:spPr>
            <a:solidFill>
              <a:schemeClr val="accent5">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ext>
              </c:extLst>
              <c:f>('Existing Financing'!$D$6,'Existing Financing'!$G$6)</c:f>
              <c:strCache>
                <c:ptCount val="2"/>
                <c:pt idx="0">
                  <c:v>2020/2021</c:v>
                </c:pt>
                <c:pt idx="1">
                  <c:v>2021/2022</c:v>
                </c:pt>
              </c:strCache>
            </c:strRef>
          </c:cat>
          <c:val>
            <c:numRef>
              <c:extLst>
                <c:ext xmlns:c15="http://schemas.microsoft.com/office/drawing/2012/chart" uri="{02D57815-91ED-43cb-92C2-25804820EDAC}">
                  <c15:fullRef>
                    <c15:sqref>'Existing Financing'!$C$47:$H$47</c15:sqref>
                  </c15:fullRef>
                </c:ext>
              </c:extLst>
              <c:f>('Existing Financing'!$D$47,'Existing Financing'!$G$47)</c:f>
              <c:numCache>
                <c:formatCode>#,##0_ ;\-#,##0\ </c:formatCode>
                <c:ptCount val="2"/>
                <c:pt idx="0">
                  <c:v>0</c:v>
                </c:pt>
                <c:pt idx="1">
                  <c:v>0</c:v>
                </c:pt>
              </c:numCache>
            </c:numRef>
          </c:val>
          <c:extLst>
            <c:ext xmlns:c16="http://schemas.microsoft.com/office/drawing/2014/chart" uri="{C3380CC4-5D6E-409C-BE32-E72D297353CC}">
              <c16:uniqueId val="{0000004A-6902-4386-A633-EAF3891E8818}"/>
            </c:ext>
          </c:extLst>
        </c:ser>
        <c:dLbls>
          <c:dLblPos val="ctr"/>
          <c:showLegendKey val="0"/>
          <c:showVal val="1"/>
          <c:showCatName val="0"/>
          <c:showSerName val="0"/>
          <c:showPercent val="0"/>
          <c:showBubbleSize val="0"/>
        </c:dLbls>
        <c:gapWidth val="150"/>
        <c:overlap val="100"/>
        <c:axId val="1855302192"/>
        <c:axId val="1855313008"/>
        <c:extLst>
          <c:ext xmlns:c15="http://schemas.microsoft.com/office/drawing/2012/chart" uri="{02D57815-91ED-43cb-92C2-25804820EDAC}">
            <c15:filteredBarSeries>
              <c15:ser>
                <c:idx val="2"/>
                <c:order val="0"/>
                <c:tx>
                  <c:strRef>
                    <c:extLst>
                      <c:ext uri="{02D57815-91ED-43cb-92C2-25804820EDAC}">
                        <c15:formulaRef>
                          <c15:sqref>'Existing Financing'!$B$7</c15:sqref>
                        </c15:formulaRef>
                      </c:ext>
                    </c:extLst>
                    <c:strCache>
                      <c:ptCount val="1"/>
                      <c:pt idx="0">
                        <c:v>Description</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uri="{02D57815-91ED-43cb-92C2-25804820EDAC}">
                        <c15:fullRef>
                          <c15:sqref>'Existing Financing'!$C$7:$H$7</c15:sqref>
                        </c15:fullRef>
                        <c15:formulaRef>
                          <c15:sqref>('Existing Financing'!$D$7,'Existing Financing'!$G$7)</c15:sqref>
                        </c15:formulaRef>
                      </c:ext>
                    </c:extLst>
                    <c:numCache>
                      <c:formatCode>General</c:formatCode>
                      <c:ptCount val="2"/>
                      <c:pt idx="0">
                        <c:v>0</c:v>
                      </c:pt>
                      <c:pt idx="1">
                        <c:v>0</c:v>
                      </c:pt>
                    </c:numCache>
                  </c:numRef>
                </c:val>
                <c:extLst>
                  <c:ext xmlns:c16="http://schemas.microsoft.com/office/drawing/2014/chart" uri="{C3380CC4-5D6E-409C-BE32-E72D297353CC}">
                    <c16:uniqueId val="{00000002-EDCC-49CB-B31E-42BA2408712E}"/>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'Existing Financing'!$B$8</c15:sqref>
                        </c15:formulaRef>
                      </c:ext>
                    </c:extLst>
                    <c:strCache>
                      <c:ptCount val="1"/>
                      <c:pt idx="0">
                        <c:v>National Government**</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Financing'!$C$8:$H$8</c15:sqref>
                        </c15:fullRef>
                        <c15:formulaRef>
                          <c15:sqref>('Existing Financing'!$D$8,'Existing Financing'!$G$8)</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07-EDCC-49CB-B31E-42BA2408712E}"/>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'Existing Financing'!$B$9</c15:sqref>
                        </c15:formulaRef>
                      </c:ext>
                    </c:extLst>
                    <c:strCache>
                      <c:ptCount val="1"/>
                      <c:pt idx="0">
                        <c:v>Instititutional care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Financing'!$C$9:$H$9</c15:sqref>
                        </c15:fullRef>
                        <c15:formulaRef>
                          <c15:sqref>('Existing Financing'!$D$9,'Existing Financing'!$G$9)</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5-5AEE-4E62-A2DA-A8FD26C6706A}"/>
                  </c:ext>
                </c:extLst>
              </c15:ser>
            </c15:filteredBarSeries>
            <c15:filteredBarSeries>
              <c15:ser>
                <c:idx val="16"/>
                <c:order val="3"/>
                <c:tx>
                  <c:strRef>
                    <c:extLst xmlns:c15="http://schemas.microsoft.com/office/drawing/2012/chart">
                      <c:ext xmlns:c15="http://schemas.microsoft.com/office/drawing/2012/chart" uri="{02D57815-91ED-43cb-92C2-25804820EDAC}">
                        <c15:formulaRef>
                          <c15:sqref>'Existing Financing'!$B$10</c15:sqref>
                        </c15:formulaRef>
                      </c:ext>
                    </c:extLst>
                    <c:strCache>
                      <c:ptCount val="1"/>
                      <c:pt idx="0">
                        <c:v>Prevention of seperation &amp; family stren.</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Financing'!$C$10:$H$10</c15:sqref>
                        </c15:fullRef>
                        <c15:formulaRef>
                          <c15:sqref>('Existing Financing'!$D$10,'Existing Financing'!$G$10)</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A-5AEE-4E62-A2DA-A8FD26C6706A}"/>
                  </c:ext>
                </c:extLst>
              </c15:ser>
            </c15:filteredBarSeries>
            <c15:filteredBarSeries>
              <c15:ser>
                <c:idx val="21"/>
                <c:order val="4"/>
                <c:tx>
                  <c:strRef>
                    <c:extLst xmlns:c15="http://schemas.microsoft.com/office/drawing/2012/chart">
                      <c:ext xmlns:c15="http://schemas.microsoft.com/office/drawing/2012/chart" uri="{02D57815-91ED-43cb-92C2-25804820EDAC}">
                        <c15:formulaRef>
                          <c15:sqref>'Existing Financing'!$B$11</c15:sqref>
                        </c15:formulaRef>
                      </c:ext>
                    </c:extLst>
                    <c:strCache>
                      <c:ptCount val="1"/>
                      <c:pt idx="0">
                        <c:v>Alternative care</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Financing'!$C$11:$H$11</c15:sqref>
                        </c15:fullRef>
                        <c15:formulaRef>
                          <c15:sqref>('Existing Financing'!$D$11,'Existing Financing'!$G$11)</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F-5AEE-4E62-A2DA-A8FD26C6706A}"/>
                  </c:ext>
                </c:extLst>
              </c15:ser>
            </c15:filteredBarSeries>
            <c15:filteredBarSeries>
              <c15:ser>
                <c:idx val="26"/>
                <c:order val="5"/>
                <c:tx>
                  <c:strRef>
                    <c:extLst xmlns:c15="http://schemas.microsoft.com/office/drawing/2012/chart">
                      <c:ext xmlns:c15="http://schemas.microsoft.com/office/drawing/2012/chart" uri="{02D57815-91ED-43cb-92C2-25804820EDAC}">
                        <c15:formulaRef>
                          <c15:sqref>'Existing Financing'!$B$12</c15:sqref>
                        </c15:formulaRef>
                      </c:ext>
                    </c:extLst>
                    <c:strCache>
                      <c:ptCount val="1"/>
                      <c:pt idx="0">
                        <c:v>Tracing, reintegration and transitioning</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Financing'!$C$12:$H$12</c15:sqref>
                        </c15:fullRef>
                        <c15:formulaRef>
                          <c15:sqref>('Existing Financing'!$D$12,'Existing Financing'!$G$12)</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4-5AEE-4E62-A2DA-A8FD26C6706A}"/>
                  </c:ext>
                </c:extLst>
              </c15:ser>
            </c15:filteredBarSeries>
            <c15:filteredBarSeries>
              <c15:ser>
                <c:idx val="31"/>
                <c:order val="6"/>
                <c:tx>
                  <c:strRef>
                    <c:extLst xmlns:c15="http://schemas.microsoft.com/office/drawing/2012/chart">
                      <c:ext xmlns:c15="http://schemas.microsoft.com/office/drawing/2012/chart" uri="{02D57815-91ED-43cb-92C2-25804820EDAC}">
                        <c15:formulaRef>
                          <c15:sqref>'Existing Financing'!$B$13</c15:sqref>
                        </c15:formulaRef>
                      </c:ext>
                    </c:extLst>
                    <c:strCache>
                      <c:ptCount val="1"/>
                      <c:pt idx="0">
                        <c:v>County Government </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anchor="ctr" anchorCtr="1"/>
                    <a:lstStyle/>
                    <a:p>
                      <a:pPr algn="ct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Financing'!$C$13:$H$13</c15:sqref>
                        </c15:fullRef>
                        <c15:formulaRef>
                          <c15:sqref>('Existing Financing'!$D$13,'Existing Financing'!$G$13)</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49-5AEE-4E62-A2DA-A8FD26C6706A}"/>
                  </c:ext>
                </c:extLst>
              </c15:ser>
            </c15:filteredBarSeries>
            <c15:filteredBarSeries>
              <c15:ser>
                <c:idx val="1"/>
                <c:order val="7"/>
                <c:tx>
                  <c:strRef>
                    <c:extLst xmlns:c15="http://schemas.microsoft.com/office/drawing/2012/chart">
                      <c:ext xmlns:c15="http://schemas.microsoft.com/office/drawing/2012/chart" uri="{02D57815-91ED-43cb-92C2-25804820EDAC}">
                        <c15:formulaRef>
                          <c15:sqref>'Existing Financing'!$B$14</c15:sqref>
                        </c15:formulaRef>
                      </c:ext>
                    </c:extLst>
                    <c:strCache>
                      <c:ptCount val="1"/>
                      <c:pt idx="0">
                        <c:v>Instititutional care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Financing'!$C$14:$H$14</c15:sqref>
                        </c15:fullRef>
                        <c15:formulaRef>
                          <c15:sqref>('Existing Financing'!$D$14,'Existing Financing'!$G$14)</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29-6902-4386-A633-EAF3891E8818}"/>
                  </c:ext>
                </c:extLst>
              </c15:ser>
            </c15:filteredBarSeries>
            <c15:filteredBarSeries>
              <c15:ser>
                <c:idx val="3"/>
                <c:order val="8"/>
                <c:tx>
                  <c:strRef>
                    <c:extLst xmlns:c15="http://schemas.microsoft.com/office/drawing/2012/chart">
                      <c:ext xmlns:c15="http://schemas.microsoft.com/office/drawing/2012/chart" uri="{02D57815-91ED-43cb-92C2-25804820EDAC}">
                        <c15:formulaRef>
                          <c15:sqref>'Existing Financing'!$B$15</c15:sqref>
                        </c15:formulaRef>
                      </c:ext>
                    </c:extLst>
                    <c:strCache>
                      <c:ptCount val="1"/>
                      <c:pt idx="0">
                        <c:v>Prevention of seperation &amp; family stren.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Financing'!$C$15:$H$15</c15:sqref>
                        </c15:fullRef>
                        <c15:formulaRef>
                          <c15:sqref>('Existing Financing'!$D$15,'Existing Financing'!$G$15)</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2A-6902-4386-A633-EAF3891E8818}"/>
                  </c:ext>
                </c:extLst>
              </c15:ser>
            </c15:filteredBarSeries>
            <c15:filteredBarSeries>
              <c15:ser>
                <c:idx val="4"/>
                <c:order val="9"/>
                <c:tx>
                  <c:strRef>
                    <c:extLst xmlns:c15="http://schemas.microsoft.com/office/drawing/2012/chart">
                      <c:ext xmlns:c15="http://schemas.microsoft.com/office/drawing/2012/chart" uri="{02D57815-91ED-43cb-92C2-25804820EDAC}">
                        <c15:formulaRef>
                          <c15:sqref>'Existing Financing'!$B$16</c15:sqref>
                        </c15:formulaRef>
                      </c:ext>
                    </c:extLst>
                    <c:strCache>
                      <c:ptCount val="1"/>
                      <c:pt idx="0">
                        <c:v>Alternative care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Financing'!$C$16:$H$16</c15:sqref>
                        </c15:fullRef>
                        <c15:formulaRef>
                          <c15:sqref>('Existing Financing'!$D$16,'Existing Financing'!$G$16)</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2B-6902-4386-A633-EAF3891E8818}"/>
                  </c:ext>
                </c:extLst>
              </c15:ser>
            </c15:filteredBarSeries>
            <c15:filteredBarSeries>
              <c15:ser>
                <c:idx val="5"/>
                <c:order val="10"/>
                <c:tx>
                  <c:strRef>
                    <c:extLst xmlns:c15="http://schemas.microsoft.com/office/drawing/2012/chart">
                      <c:ext xmlns:c15="http://schemas.microsoft.com/office/drawing/2012/chart" uri="{02D57815-91ED-43cb-92C2-25804820EDAC}">
                        <c15:formulaRef>
                          <c15:sqref>'Existing Financing'!$B$17</c15:sqref>
                        </c15:formulaRef>
                      </c:ext>
                    </c:extLst>
                    <c:strCache>
                      <c:ptCount val="1"/>
                      <c:pt idx="0">
                        <c:v>Tracing, reintegration and transitioning</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Financing'!$C$17:$H$17</c15:sqref>
                        </c15:fullRef>
                        <c15:formulaRef>
                          <c15:sqref>('Existing Financing'!$D$17,'Existing Financing'!$G$17)</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2C-6902-4386-A633-EAF3891E8818}"/>
                  </c:ext>
                </c:extLst>
              </c15:ser>
            </c15:filteredBarSeries>
            <c15:filteredBarSeries>
              <c15:ser>
                <c:idx val="6"/>
                <c:order val="11"/>
                <c:tx>
                  <c:strRef>
                    <c:extLst xmlns:c15="http://schemas.microsoft.com/office/drawing/2012/chart">
                      <c:ext xmlns:c15="http://schemas.microsoft.com/office/drawing/2012/chart" uri="{02D57815-91ED-43cb-92C2-25804820EDAC}">
                        <c15:formulaRef>
                          <c15:sqref>'Existing Financing'!$B$18</c15:sqref>
                        </c15:formulaRef>
                      </c:ext>
                    </c:extLst>
                    <c:strCache>
                      <c:ptCount val="1"/>
                      <c:pt idx="0">
                        <c:v>CTWWC</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Financing'!$C$18:$H$18</c15:sqref>
                        </c15:fullRef>
                        <c15:formulaRef>
                          <c15:sqref>('Existing Financing'!$D$18,'Existing Financing'!$G$18)</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2D-6902-4386-A633-EAF3891E8818}"/>
                  </c:ext>
                </c:extLst>
              </c15:ser>
            </c15:filteredBarSeries>
            <c15:filteredBarSeries>
              <c15:ser>
                <c:idx val="8"/>
                <c:order val="12"/>
                <c:tx>
                  <c:strRef>
                    <c:extLst xmlns:c15="http://schemas.microsoft.com/office/drawing/2012/chart">
                      <c:ext xmlns:c15="http://schemas.microsoft.com/office/drawing/2012/chart" uri="{02D57815-91ED-43cb-92C2-25804820EDAC}">
                        <c15:formulaRef>
                          <c15:sqref>'Existing Financing'!$B$19</c15:sqref>
                        </c15:formulaRef>
                      </c:ext>
                    </c:extLst>
                    <c:strCache>
                      <c:ptCount val="1"/>
                      <c:pt idx="0">
                        <c:v>Instititutional care</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Financing'!$C$19:$H$19</c15:sqref>
                        </c15:fullRef>
                        <c15:formulaRef>
                          <c15:sqref>('Existing Financing'!$D$19,'Existing Financing'!$G$19)</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2E-6902-4386-A633-EAF3891E8818}"/>
                  </c:ext>
                </c:extLst>
              </c15:ser>
            </c15:filteredBarSeries>
            <c15:filteredBarSeries>
              <c15:ser>
                <c:idx val="9"/>
                <c:order val="13"/>
                <c:tx>
                  <c:strRef>
                    <c:extLst xmlns:c15="http://schemas.microsoft.com/office/drawing/2012/chart">
                      <c:ext xmlns:c15="http://schemas.microsoft.com/office/drawing/2012/chart" uri="{02D57815-91ED-43cb-92C2-25804820EDAC}">
                        <c15:formulaRef>
                          <c15:sqref>'Existing Financing'!$B$20</c15:sqref>
                        </c15:formulaRef>
                      </c:ext>
                    </c:extLst>
                    <c:strCache>
                      <c:ptCount val="1"/>
                      <c:pt idx="0">
                        <c:v>Prevention of seperation &amp; family stren.</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Financing'!$C$20:$H$20</c15:sqref>
                        </c15:fullRef>
                        <c15:formulaRef>
                          <c15:sqref>('Existing Financing'!$D$20,'Existing Financing'!$G$20)</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2F-6902-4386-A633-EAF3891E8818}"/>
                  </c:ext>
                </c:extLst>
              </c15:ser>
            </c15:filteredBarSeries>
            <c15:filteredBarSeries>
              <c15:ser>
                <c:idx val="10"/>
                <c:order val="14"/>
                <c:tx>
                  <c:strRef>
                    <c:extLst xmlns:c15="http://schemas.microsoft.com/office/drawing/2012/chart">
                      <c:ext xmlns:c15="http://schemas.microsoft.com/office/drawing/2012/chart" uri="{02D57815-91ED-43cb-92C2-25804820EDAC}">
                        <c15:formulaRef>
                          <c15:sqref>'Existing Financing'!$B$21</c15:sqref>
                        </c15:formulaRef>
                      </c:ext>
                    </c:extLst>
                    <c:strCache>
                      <c:ptCount val="1"/>
                      <c:pt idx="0">
                        <c:v>Alternative care</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Financing'!$C$21:$H$21</c15:sqref>
                        </c15:fullRef>
                        <c15:formulaRef>
                          <c15:sqref>('Existing Financing'!$D$21,'Existing Financing'!$G$21)</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0-6902-4386-A633-EAF3891E8818}"/>
                  </c:ext>
                </c:extLst>
              </c15:ser>
            </c15:filteredBarSeries>
            <c15:filteredBarSeries>
              <c15:ser>
                <c:idx val="11"/>
                <c:order val="15"/>
                <c:tx>
                  <c:strRef>
                    <c:extLst xmlns:c15="http://schemas.microsoft.com/office/drawing/2012/chart">
                      <c:ext xmlns:c15="http://schemas.microsoft.com/office/drawing/2012/chart" uri="{02D57815-91ED-43cb-92C2-25804820EDAC}">
                        <c15:formulaRef>
                          <c15:sqref>'Existing Financing'!$B$22</c15:sqref>
                        </c15:formulaRef>
                      </c:ext>
                    </c:extLst>
                    <c:strCache>
                      <c:ptCount val="1"/>
                      <c:pt idx="0">
                        <c:v>Tracing, reintegration and transitioning</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Financing'!$C$22:$H$22</c15:sqref>
                        </c15:fullRef>
                        <c15:formulaRef>
                          <c15:sqref>('Existing Financing'!$D$22,'Existing Financing'!$G$22)</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1-6902-4386-A633-EAF3891E8818}"/>
                  </c:ext>
                </c:extLst>
              </c15:ser>
            </c15:filteredBarSeries>
            <c15:filteredBarSeries>
              <c15:ser>
                <c:idx val="12"/>
                <c:order val="16"/>
                <c:tx>
                  <c:strRef>
                    <c:extLst xmlns:c15="http://schemas.microsoft.com/office/drawing/2012/chart">
                      <c:ext xmlns:c15="http://schemas.microsoft.com/office/drawing/2012/chart" uri="{02D57815-91ED-43cb-92C2-25804820EDAC}">
                        <c15:formulaRef>
                          <c15:sqref>'Existing Financing'!$B$23</c15:sqref>
                        </c15:formulaRef>
                      </c:ext>
                    </c:extLst>
                    <c:strCache>
                      <c:ptCount val="1"/>
                      <c:pt idx="0">
                        <c:v>UNICEF</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Financing'!$C$23:$H$23</c15:sqref>
                        </c15:fullRef>
                        <c15:formulaRef>
                          <c15:sqref>('Existing Financing'!$D$23,'Existing Financing'!$G$23)</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32-6902-4386-A633-EAF3891E8818}"/>
                  </c:ext>
                </c:extLst>
              </c15:ser>
            </c15:filteredBarSeries>
            <c15:filteredBarSeries>
              <c15:ser>
                <c:idx val="13"/>
                <c:order val="17"/>
                <c:tx>
                  <c:strRef>
                    <c:extLst xmlns:c15="http://schemas.microsoft.com/office/drawing/2012/chart">
                      <c:ext xmlns:c15="http://schemas.microsoft.com/office/drawing/2012/chart" uri="{02D57815-91ED-43cb-92C2-25804820EDAC}">
                        <c15:formulaRef>
                          <c15:sqref>'Existing Financing'!$B$24</c15:sqref>
                        </c15:formulaRef>
                      </c:ext>
                    </c:extLst>
                    <c:strCache>
                      <c:ptCount val="1"/>
                      <c:pt idx="0">
                        <c:v>Instititutional care</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Financing'!$C$24:$H$24</c15:sqref>
                        </c15:fullRef>
                        <c15:formulaRef>
                          <c15:sqref>('Existing Financing'!$D$24,'Existing Financing'!$G$24)</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3-6902-4386-A633-EAF3891E8818}"/>
                  </c:ext>
                </c:extLst>
              </c15:ser>
            </c15:filteredBarSeries>
            <c15:filteredBarSeries>
              <c15:ser>
                <c:idx val="14"/>
                <c:order val="18"/>
                <c:tx>
                  <c:strRef>
                    <c:extLst xmlns:c15="http://schemas.microsoft.com/office/drawing/2012/chart">
                      <c:ext xmlns:c15="http://schemas.microsoft.com/office/drawing/2012/chart" uri="{02D57815-91ED-43cb-92C2-25804820EDAC}">
                        <c15:formulaRef>
                          <c15:sqref>'Existing Financing'!$B$25</c15:sqref>
                        </c15:formulaRef>
                      </c:ext>
                    </c:extLst>
                    <c:strCache>
                      <c:ptCount val="1"/>
                      <c:pt idx="0">
                        <c:v>Prevention of seperation &amp; family stren.</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Financing'!$C$25:$H$25</c15:sqref>
                        </c15:fullRef>
                        <c15:formulaRef>
                          <c15:sqref>('Existing Financing'!$D$25,'Existing Financing'!$G$25)</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4-6902-4386-A633-EAF3891E8818}"/>
                  </c:ext>
                </c:extLst>
              </c15:ser>
            </c15:filteredBarSeries>
            <c15:filteredBarSeries>
              <c15:ser>
                <c:idx val="15"/>
                <c:order val="19"/>
                <c:tx>
                  <c:strRef>
                    <c:extLst xmlns:c15="http://schemas.microsoft.com/office/drawing/2012/chart">
                      <c:ext xmlns:c15="http://schemas.microsoft.com/office/drawing/2012/chart" uri="{02D57815-91ED-43cb-92C2-25804820EDAC}">
                        <c15:formulaRef>
                          <c15:sqref>'Existing Financing'!$B$26</c15:sqref>
                        </c15:formulaRef>
                      </c:ext>
                    </c:extLst>
                    <c:strCache>
                      <c:ptCount val="1"/>
                      <c:pt idx="0">
                        <c:v>Alternative care</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Financing'!$C$26:$H$26</c15:sqref>
                        </c15:fullRef>
                        <c15:formulaRef>
                          <c15:sqref>('Existing Financing'!$D$26,'Existing Financing'!$G$26)</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5-6902-4386-A633-EAF3891E8818}"/>
                  </c:ext>
                </c:extLst>
              </c15:ser>
            </c15:filteredBarSeries>
            <c15:filteredBarSeries>
              <c15:ser>
                <c:idx val="17"/>
                <c:order val="20"/>
                <c:tx>
                  <c:strRef>
                    <c:extLst xmlns:c15="http://schemas.microsoft.com/office/drawing/2012/chart">
                      <c:ext xmlns:c15="http://schemas.microsoft.com/office/drawing/2012/chart" uri="{02D57815-91ED-43cb-92C2-25804820EDAC}">
                        <c15:formulaRef>
                          <c15:sqref>'Existing Financing'!$B$27</c15:sqref>
                        </c15:formulaRef>
                      </c:ext>
                    </c:extLst>
                    <c:strCache>
                      <c:ptCount val="1"/>
                      <c:pt idx="0">
                        <c:v>Tracing, reintegration and transitioning</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Financing'!$C$27:$H$27</c15:sqref>
                        </c15:fullRef>
                        <c15:formulaRef>
                          <c15:sqref>('Existing Financing'!$D$27,'Existing Financing'!$G$27)</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6-6902-4386-A633-EAF3891E8818}"/>
                  </c:ext>
                </c:extLst>
              </c15:ser>
            </c15:filteredBarSeries>
            <c15:filteredBarSeries>
              <c15:ser>
                <c:idx val="18"/>
                <c:order val="21"/>
                <c:tx>
                  <c:strRef>
                    <c:extLst xmlns:c15="http://schemas.microsoft.com/office/drawing/2012/chart">
                      <c:ext xmlns:c15="http://schemas.microsoft.com/office/drawing/2012/chart" uri="{02D57815-91ED-43cb-92C2-25804820EDAC}">
                        <c15:formulaRef>
                          <c15:sqref>'Existing Financing'!$B$28</c15:sqref>
                        </c15:formulaRef>
                      </c:ext>
                    </c:extLst>
                    <c:strCache>
                      <c:ptCount val="1"/>
                      <c:pt idx="0">
                        <c:v>Kesho Kenya</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Financing'!$C$28:$H$28</c15:sqref>
                        </c15:fullRef>
                        <c15:formulaRef>
                          <c15:sqref>('Existing Financing'!$D$28,'Existing Financing'!$G$28)</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37-6902-4386-A633-EAF3891E8818}"/>
                  </c:ext>
                </c:extLst>
              </c15:ser>
            </c15:filteredBarSeries>
            <c15:filteredBarSeries>
              <c15:ser>
                <c:idx val="19"/>
                <c:order val="22"/>
                <c:tx>
                  <c:strRef>
                    <c:extLst xmlns:c15="http://schemas.microsoft.com/office/drawing/2012/chart">
                      <c:ext xmlns:c15="http://schemas.microsoft.com/office/drawing/2012/chart" uri="{02D57815-91ED-43cb-92C2-25804820EDAC}">
                        <c15:formulaRef>
                          <c15:sqref>'Existing Financing'!$B$29</c15:sqref>
                        </c15:formulaRef>
                      </c:ext>
                    </c:extLst>
                    <c:strCache>
                      <c:ptCount val="1"/>
                      <c:pt idx="0">
                        <c:v>Instititutional care</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Financing'!$C$29:$H$29</c15:sqref>
                        </c15:fullRef>
                        <c15:formulaRef>
                          <c15:sqref>('Existing Financing'!$D$29,'Existing Financing'!$G$29)</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8-6902-4386-A633-EAF3891E8818}"/>
                  </c:ext>
                </c:extLst>
              </c15:ser>
            </c15:filteredBarSeries>
            <c15:filteredBarSeries>
              <c15:ser>
                <c:idx val="20"/>
                <c:order val="23"/>
                <c:tx>
                  <c:strRef>
                    <c:extLst xmlns:c15="http://schemas.microsoft.com/office/drawing/2012/chart">
                      <c:ext xmlns:c15="http://schemas.microsoft.com/office/drawing/2012/chart" uri="{02D57815-91ED-43cb-92C2-25804820EDAC}">
                        <c15:formulaRef>
                          <c15:sqref>'Existing Financing'!$B$30</c15:sqref>
                        </c15:formulaRef>
                      </c:ext>
                    </c:extLst>
                    <c:strCache>
                      <c:ptCount val="1"/>
                      <c:pt idx="0">
                        <c:v>Prevention of seperation &amp; family stren.</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Financing'!$C$30:$H$30</c15:sqref>
                        </c15:fullRef>
                        <c15:formulaRef>
                          <c15:sqref>('Existing Financing'!$D$30,'Existing Financing'!$G$30)</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9-6902-4386-A633-EAF3891E8818}"/>
                  </c:ext>
                </c:extLst>
              </c15:ser>
            </c15:filteredBarSeries>
            <c15:filteredBarSeries>
              <c15:ser>
                <c:idx val="22"/>
                <c:order val="24"/>
                <c:tx>
                  <c:strRef>
                    <c:extLst xmlns:c15="http://schemas.microsoft.com/office/drawing/2012/chart">
                      <c:ext xmlns:c15="http://schemas.microsoft.com/office/drawing/2012/chart" uri="{02D57815-91ED-43cb-92C2-25804820EDAC}">
                        <c15:formulaRef>
                          <c15:sqref>'Existing Financing'!$B$31</c15:sqref>
                        </c15:formulaRef>
                      </c:ext>
                    </c:extLst>
                    <c:strCache>
                      <c:ptCount val="1"/>
                      <c:pt idx="0">
                        <c:v>Alternative care</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Financing'!$C$31:$H$31</c15:sqref>
                        </c15:fullRef>
                        <c15:formulaRef>
                          <c15:sqref>('Existing Financing'!$D$31,'Existing Financing'!$G$31)</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A-6902-4386-A633-EAF3891E8818}"/>
                  </c:ext>
                </c:extLst>
              </c15:ser>
            </c15:filteredBarSeries>
            <c15:filteredBarSeries>
              <c15:ser>
                <c:idx val="23"/>
                <c:order val="25"/>
                <c:tx>
                  <c:strRef>
                    <c:extLst xmlns:c15="http://schemas.microsoft.com/office/drawing/2012/chart">
                      <c:ext xmlns:c15="http://schemas.microsoft.com/office/drawing/2012/chart" uri="{02D57815-91ED-43cb-92C2-25804820EDAC}">
                        <c15:formulaRef>
                          <c15:sqref>'Existing Financing'!$B$32</c15:sqref>
                        </c15:formulaRef>
                      </c:ext>
                    </c:extLst>
                    <c:strCache>
                      <c:ptCount val="1"/>
                      <c:pt idx="0">
                        <c:v>Tracing, reintegration and transitioning</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Financing'!$C$32:$H$32</c15:sqref>
                        </c15:fullRef>
                        <c15:formulaRef>
                          <c15:sqref>('Existing Financing'!$D$32,'Existing Financing'!$G$32)</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B-6902-4386-A633-EAF3891E8818}"/>
                  </c:ext>
                </c:extLst>
              </c15:ser>
            </c15:filteredBarSeries>
            <c15:filteredBarSeries>
              <c15:ser>
                <c:idx val="24"/>
                <c:order val="26"/>
                <c:tx>
                  <c:strRef>
                    <c:extLst xmlns:c15="http://schemas.microsoft.com/office/drawing/2012/chart">
                      <c:ext xmlns:c15="http://schemas.microsoft.com/office/drawing/2012/chart" uri="{02D57815-91ED-43cb-92C2-25804820EDAC}">
                        <c15:formulaRef>
                          <c15:sqref>'Existing Financing'!$B$33</c15:sqref>
                        </c15:formulaRef>
                      </c:ext>
                    </c:extLst>
                    <c:strCache>
                      <c:ptCount val="1"/>
                      <c:pt idx="0">
                        <c:v>Org. 1 </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Financing'!$C$33:$H$33</c15:sqref>
                        </c15:fullRef>
                        <c15:formulaRef>
                          <c15:sqref>('Existing Financing'!$D$33,'Existing Financing'!$G$33)</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3C-6902-4386-A633-EAF3891E8818}"/>
                  </c:ext>
                </c:extLst>
              </c15:ser>
            </c15:filteredBarSeries>
            <c15:filteredBarSeries>
              <c15:ser>
                <c:idx val="25"/>
                <c:order val="27"/>
                <c:tx>
                  <c:strRef>
                    <c:extLst xmlns:c15="http://schemas.microsoft.com/office/drawing/2012/chart">
                      <c:ext xmlns:c15="http://schemas.microsoft.com/office/drawing/2012/chart" uri="{02D57815-91ED-43cb-92C2-25804820EDAC}">
                        <c15:formulaRef>
                          <c15:sqref>'Existing Financing'!$B$34</c15:sqref>
                        </c15:formulaRef>
                      </c:ext>
                    </c:extLst>
                    <c:strCache>
                      <c:ptCount val="1"/>
                      <c:pt idx="0">
                        <c:v>Instititutional care</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Financing'!$C$34:$H$34</c15:sqref>
                        </c15:fullRef>
                        <c15:formulaRef>
                          <c15:sqref>('Existing Financing'!$D$34,'Existing Financing'!$G$34)</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D-6902-4386-A633-EAF3891E8818}"/>
                  </c:ext>
                </c:extLst>
              </c15:ser>
            </c15:filteredBarSeries>
            <c15:filteredBarSeries>
              <c15:ser>
                <c:idx val="27"/>
                <c:order val="28"/>
                <c:tx>
                  <c:strRef>
                    <c:extLst xmlns:c15="http://schemas.microsoft.com/office/drawing/2012/chart">
                      <c:ext xmlns:c15="http://schemas.microsoft.com/office/drawing/2012/chart" uri="{02D57815-91ED-43cb-92C2-25804820EDAC}">
                        <c15:formulaRef>
                          <c15:sqref>'Existing Financing'!$B$35</c15:sqref>
                        </c15:formulaRef>
                      </c:ext>
                    </c:extLst>
                    <c:strCache>
                      <c:ptCount val="1"/>
                      <c:pt idx="0">
                        <c:v>Prevention of seperation &amp; family stren.</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Financing'!$C$35:$H$35</c15:sqref>
                        </c15:fullRef>
                        <c15:formulaRef>
                          <c15:sqref>('Existing Financing'!$D$35,'Existing Financing'!$G$35)</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E-6902-4386-A633-EAF3891E8818}"/>
                  </c:ext>
                </c:extLst>
              </c15:ser>
            </c15:filteredBarSeries>
            <c15:filteredBarSeries>
              <c15:ser>
                <c:idx val="28"/>
                <c:order val="29"/>
                <c:tx>
                  <c:strRef>
                    <c:extLst xmlns:c15="http://schemas.microsoft.com/office/drawing/2012/chart">
                      <c:ext xmlns:c15="http://schemas.microsoft.com/office/drawing/2012/chart" uri="{02D57815-91ED-43cb-92C2-25804820EDAC}">
                        <c15:formulaRef>
                          <c15:sqref>'Existing Financing'!$B$36</c15:sqref>
                        </c15:formulaRef>
                      </c:ext>
                    </c:extLst>
                    <c:strCache>
                      <c:ptCount val="1"/>
                      <c:pt idx="0">
                        <c:v>Alternative care</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Financing'!$C$36:$H$36</c15:sqref>
                        </c15:fullRef>
                        <c15:formulaRef>
                          <c15:sqref>('Existing Financing'!$D$36,'Existing Financing'!$G$36)</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3F-6902-4386-A633-EAF3891E8818}"/>
                  </c:ext>
                </c:extLst>
              </c15:ser>
            </c15:filteredBarSeries>
            <c15:filteredBarSeries>
              <c15:ser>
                <c:idx val="29"/>
                <c:order val="30"/>
                <c:tx>
                  <c:strRef>
                    <c:extLst xmlns:c15="http://schemas.microsoft.com/office/drawing/2012/chart">
                      <c:ext xmlns:c15="http://schemas.microsoft.com/office/drawing/2012/chart" uri="{02D57815-91ED-43cb-92C2-25804820EDAC}">
                        <c15:formulaRef>
                          <c15:sqref>'Existing Financing'!$B$37</c15:sqref>
                        </c15:formulaRef>
                      </c:ext>
                    </c:extLst>
                    <c:strCache>
                      <c:ptCount val="1"/>
                      <c:pt idx="0">
                        <c:v>Tracing, reintegration and transitioning</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Financing'!$C$37:$H$37</c15:sqref>
                        </c15:fullRef>
                        <c15:formulaRef>
                          <c15:sqref>('Existing Financing'!$D$37,'Existing Financing'!$G$37)</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0-6902-4386-A633-EAF3891E8818}"/>
                  </c:ext>
                </c:extLst>
              </c15:ser>
            </c15:filteredBarSeries>
            <c15:filteredBarSeries>
              <c15:ser>
                <c:idx val="30"/>
                <c:order val="31"/>
                <c:tx>
                  <c:strRef>
                    <c:extLst xmlns:c15="http://schemas.microsoft.com/office/drawing/2012/chart">
                      <c:ext xmlns:c15="http://schemas.microsoft.com/office/drawing/2012/chart" uri="{02D57815-91ED-43cb-92C2-25804820EDAC}">
                        <c15:formulaRef>
                          <c15:sqref>'Existing Financing'!$B$38</c15:sqref>
                        </c15:formulaRef>
                      </c:ext>
                    </c:extLst>
                    <c:strCache>
                      <c:ptCount val="1"/>
                      <c:pt idx="0">
                        <c:v>Org. 2</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Financing'!$C$38:$H$38</c15:sqref>
                        </c15:fullRef>
                        <c15:formulaRef>
                          <c15:sqref>('Existing Financing'!$D$38,'Existing Financing'!$G$38)</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41-6902-4386-A633-EAF3891E8818}"/>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'Existing Financing'!$B$39</c15:sqref>
                        </c15:formulaRef>
                      </c:ext>
                    </c:extLst>
                    <c:strCache>
                      <c:ptCount val="1"/>
                      <c:pt idx="0">
                        <c:v>Instititutional care</c:v>
                      </c:pt>
                    </c:strCache>
                  </c:strRef>
                </c:tx>
                <c:spPr>
                  <a:solidFill>
                    <a:schemeClr val="accent3">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Financing'!$C$39:$H$39</c15:sqref>
                        </c15:fullRef>
                        <c15:formulaRef>
                          <c15:sqref>('Existing Financing'!$D$39,'Existing Financing'!$G$39)</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2-6902-4386-A633-EAF3891E8818}"/>
                  </c:ext>
                </c:extLst>
              </c15:ser>
            </c15:filteredBarSeries>
            <c15:filteredBarSeries>
              <c15:ser>
                <c:idx val="33"/>
                <c:order val="33"/>
                <c:tx>
                  <c:strRef>
                    <c:extLst xmlns:c15="http://schemas.microsoft.com/office/drawing/2012/chart">
                      <c:ext xmlns:c15="http://schemas.microsoft.com/office/drawing/2012/chart" uri="{02D57815-91ED-43cb-92C2-25804820EDAC}">
                        <c15:formulaRef>
                          <c15:sqref>'Existing Financing'!$B$40</c15:sqref>
                        </c15:formulaRef>
                      </c:ext>
                    </c:extLst>
                    <c:strCache>
                      <c:ptCount val="1"/>
                      <c:pt idx="0">
                        <c:v>Prevention of seperation &amp; family stren.</c:v>
                      </c:pt>
                    </c:strCache>
                  </c:strRef>
                </c:tx>
                <c:spPr>
                  <a:solidFill>
                    <a:schemeClr val="accent4">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Financing'!$C$40:$H$40</c15:sqref>
                        </c15:fullRef>
                        <c15:formulaRef>
                          <c15:sqref>('Existing Financing'!$D$40,'Existing Financing'!$G$40)</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3-6902-4386-A633-EAF3891E8818}"/>
                  </c:ext>
                </c:extLst>
              </c15:ser>
            </c15:filteredBarSeries>
            <c15:filteredBarSeries>
              <c15:ser>
                <c:idx val="34"/>
                <c:order val="34"/>
                <c:tx>
                  <c:strRef>
                    <c:extLst xmlns:c15="http://schemas.microsoft.com/office/drawing/2012/chart">
                      <c:ext xmlns:c15="http://schemas.microsoft.com/office/drawing/2012/chart" uri="{02D57815-91ED-43cb-92C2-25804820EDAC}">
                        <c15:formulaRef>
                          <c15:sqref>'Existing Financing'!$B$41</c15:sqref>
                        </c15:formulaRef>
                      </c:ext>
                    </c:extLst>
                    <c:strCache>
                      <c:ptCount val="1"/>
                      <c:pt idx="0">
                        <c:v>Alternative care</c:v>
                      </c:pt>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Financing'!$C$41:$H$41</c15:sqref>
                        </c15:fullRef>
                        <c15:formulaRef>
                          <c15:sqref>('Existing Financing'!$D$41,'Existing Financing'!$G$41)</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4-6902-4386-A633-EAF3891E8818}"/>
                  </c:ext>
                </c:extLst>
              </c15:ser>
            </c15:filteredBarSeries>
            <c15:filteredBarSeries>
              <c15:ser>
                <c:idx val="35"/>
                <c:order val="35"/>
                <c:tx>
                  <c:strRef>
                    <c:extLst xmlns:c15="http://schemas.microsoft.com/office/drawing/2012/chart">
                      <c:ext xmlns:c15="http://schemas.microsoft.com/office/drawing/2012/chart" uri="{02D57815-91ED-43cb-92C2-25804820EDAC}">
                        <c15:formulaRef>
                          <c15:sqref>'Existing Financing'!$B$42</c15:sqref>
                        </c15:formulaRef>
                      </c:ext>
                    </c:extLst>
                    <c:strCache>
                      <c:ptCount val="1"/>
                      <c:pt idx="0">
                        <c:v>Tracing, reintegration and transitioning</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Financing'!$C$42:$H$42</c15:sqref>
                        </c15:fullRef>
                        <c15:formulaRef>
                          <c15:sqref>('Existing Financing'!$D$42,'Existing Financing'!$G$42)</c15:sqref>
                        </c15:formulaRef>
                      </c:ext>
                    </c:extLst>
                    <c:numCache>
                      <c:formatCode>#,##0_ ;\-#,##0\ </c:formatCode>
                      <c:ptCount val="2"/>
                    </c:numCache>
                  </c:numRef>
                </c:val>
                <c:extLst xmlns:c15="http://schemas.microsoft.com/office/drawing/2012/chart">
                  <c:ext xmlns:c16="http://schemas.microsoft.com/office/drawing/2014/chart" uri="{C3380CC4-5D6E-409C-BE32-E72D297353CC}">
                    <c16:uniqueId val="{00000045-6902-4386-A633-EAF3891E8818}"/>
                  </c:ext>
                </c:extLst>
              </c15:ser>
            </c15:filteredBarSeries>
            <c15:filteredBarSeries>
              <c15:ser>
                <c:idx val="36"/>
                <c:order val="36"/>
                <c:tx>
                  <c:strRef>
                    <c:extLst xmlns:c15="http://schemas.microsoft.com/office/drawing/2012/chart">
                      <c:ext xmlns:c15="http://schemas.microsoft.com/office/drawing/2012/chart" uri="{02D57815-91ED-43cb-92C2-25804820EDAC}">
                        <c15:formulaRef>
                          <c15:sqref>'Existing Financing'!$B$43</c15:sqref>
                        </c15:formulaRef>
                      </c:ext>
                    </c:extLst>
                    <c:strCache>
                      <c:ptCount val="1"/>
                      <c:pt idx="0">
                        <c:v>Total Care-related Expenditures</c:v>
                      </c:pt>
                    </c:strCache>
                  </c:strRef>
                </c:tx>
                <c:spPr>
                  <a:solidFill>
                    <a:schemeClr val="accent1">
                      <a:lumMod val="70000"/>
                      <a:lumOff val="3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'Existing Financing'!$C$6:$H$6</c15:sqref>
                        </c15:fullRef>
                        <c15:formulaRef>
                          <c15:sqref>('Existing Financing'!$D$6,'Existing Financing'!$G$6)</c15:sqref>
                        </c15:formulaRef>
                      </c:ext>
                    </c:extLst>
                    <c:strCache>
                      <c:ptCount val="2"/>
                      <c:pt idx="0">
                        <c:v>2020/2021</c:v>
                      </c:pt>
                      <c:pt idx="1">
                        <c:v>2021/2022</c:v>
                      </c:pt>
                    </c:strCache>
                  </c:strRef>
                </c:cat>
                <c:val>
                  <c:numRef>
                    <c:extLst>
                      <c:ext xmlns:c15="http://schemas.microsoft.com/office/drawing/2012/chart" uri="{02D57815-91ED-43cb-92C2-25804820EDAC}">
                        <c15:fullRef>
                          <c15:sqref>'Existing Financing'!$C$43:$H$43</c15:sqref>
                        </c15:fullRef>
                        <c15:formulaRef>
                          <c15:sqref>('Existing Financing'!$D$43,'Existing Financing'!$G$43)</c15:sqref>
                        </c15:formulaRef>
                      </c:ext>
                    </c:extLst>
                    <c:numCache>
                      <c:formatCode>#,##0_ ;\-#,##0\ </c:formatCode>
                      <c:ptCount val="2"/>
                      <c:pt idx="0">
                        <c:v>0</c:v>
                      </c:pt>
                      <c:pt idx="1">
                        <c:v>0</c:v>
                      </c:pt>
                    </c:numCache>
                  </c:numRef>
                </c:val>
                <c:extLst xmlns:c15="http://schemas.microsoft.com/office/drawing/2012/chart">
                  <c:ext xmlns:c16="http://schemas.microsoft.com/office/drawing/2014/chart" uri="{C3380CC4-5D6E-409C-BE32-E72D297353CC}">
                    <c16:uniqueId val="{00000046-6902-4386-A633-EAF3891E8818}"/>
                  </c:ext>
                </c:extLst>
              </c15:ser>
            </c15:filteredBarSeries>
          </c:ext>
        </c:extLst>
      </c:barChart>
      <c:catAx>
        <c:axId val="18553021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endParaRPr lang="en-US"/>
          </a:p>
        </c:txPr>
        <c:crossAx val="1855313008"/>
        <c:crosses val="autoZero"/>
        <c:auto val="1"/>
        <c:lblAlgn val="ctr"/>
        <c:lblOffset val="100"/>
        <c:noMultiLvlLbl val="0"/>
      </c:catAx>
      <c:valAx>
        <c:axId val="1855313008"/>
        <c:scaling>
          <c:orientation val="minMax"/>
        </c:scaling>
        <c:delete val="0"/>
        <c:axPos val="l"/>
        <c:title>
          <c:tx>
            <c:rich>
              <a:bodyPr rot="-54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r>
                  <a:rPr lang="en-US"/>
                  <a:t>Expenditure (KES Million)</a:t>
                </a:r>
              </a:p>
            </c:rich>
          </c:tx>
          <c:layout>
            <c:manualLayout>
              <c:xMode val="edge"/>
              <c:yMode val="edge"/>
              <c:x val="1.3938048140323926E-2"/>
              <c:y val="0.38357339886654296"/>
            </c:manualLayout>
          </c:layout>
          <c:overlay val="0"/>
          <c:spPr>
            <a:noFill/>
            <a:ln>
              <a:noFill/>
            </a:ln>
            <a:effectLst/>
          </c:spPr>
          <c:txPr>
            <a:bodyPr rot="-54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lang="en-US" sz="900" b="1" i="0" u="none" strike="noStrike" kern="1200" baseline="0">
                <a:solidFill>
                  <a:schemeClr val="tx1"/>
                </a:solidFill>
                <a:latin typeface="+mn-lt"/>
                <a:ea typeface="+mn-ea"/>
                <a:cs typeface="+mn-cs"/>
              </a:defRPr>
            </a:pPr>
            <a:endParaRPr lang="en-US"/>
          </a:p>
        </c:txPr>
        <c:crossAx val="185530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lgn="ctr">
            <a:defRPr lang="en-US" sz="900" b="1" i="0" u="none" strike="noStrike" kern="1200" baseline="0">
              <a:solidFill>
                <a:schemeClr val="tx1"/>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ysClr val="windowText" lastClr="000000"/>
      </a:solidFill>
      <a:round/>
    </a:ln>
    <a:effectLst/>
  </c:spPr>
  <c:txPr>
    <a:bodyPr/>
    <a:lstStyle/>
    <a:p>
      <a:pPr algn="ctr">
        <a:defRPr lang="en-US" sz="900" b="1" i="0" u="none" strike="noStrike" kern="1200" baseline="0">
          <a:solidFill>
            <a:schemeClr val="bg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76200</xdr:colOff>
      <xdr:row>25</xdr:row>
      <xdr:rowOff>50800</xdr:rowOff>
    </xdr:to>
    <xdr:pic>
      <xdr:nvPicPr>
        <xdr:cNvPr id="3" name="Picture 30">
          <a:extLst>
            <a:ext uri="{FF2B5EF4-FFF2-40B4-BE49-F238E27FC236}">
              <a16:creationId xmlns:a16="http://schemas.microsoft.com/office/drawing/2014/main" id="{E21134AF-866F-099F-44A5-96671304E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86200" cy="1074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18</xdr:row>
      <xdr:rowOff>12700</xdr:rowOff>
    </xdr:from>
    <xdr:to>
      <xdr:col>8</xdr:col>
      <xdr:colOff>457200</xdr:colOff>
      <xdr:row>27</xdr:row>
      <xdr:rowOff>63500</xdr:rowOff>
    </xdr:to>
    <xdr:pic>
      <xdr:nvPicPr>
        <xdr:cNvPr id="5" name="Picture 31" descr="Text&#10;&#10;Description automatically generated">
          <a:extLst>
            <a:ext uri="{FF2B5EF4-FFF2-40B4-BE49-F238E27FC236}">
              <a16:creationId xmlns:a16="http://schemas.microsoft.com/office/drawing/2014/main" id="{8D3D1B3C-E16C-0463-5E72-1FDD8831E1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30368"/>
        <a:stretch>
          <a:fillRect/>
        </a:stretch>
      </xdr:blipFill>
      <xdr:spPr bwMode="auto">
        <a:xfrm>
          <a:off x="457200" y="9283700"/>
          <a:ext cx="7620000" cy="187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63500</xdr:colOff>
      <xdr:row>6</xdr:row>
      <xdr:rowOff>88900</xdr:rowOff>
    </xdr:from>
    <xdr:ext cx="2548255" cy="508473"/>
    <xdr:sp macro="" textlink="">
      <xdr:nvSpPr>
        <xdr:cNvPr id="4" name="Text Box 2">
          <a:extLst>
            <a:ext uri="{FF2B5EF4-FFF2-40B4-BE49-F238E27FC236}">
              <a16:creationId xmlns:a16="http://schemas.microsoft.com/office/drawing/2014/main" id="{5FA705D0-EDB4-2F57-DFF4-48C8C3F6931A}"/>
            </a:ext>
          </a:extLst>
        </xdr:cNvPr>
        <xdr:cNvSpPr txBox="1">
          <a:spLocks noChangeArrowheads="1"/>
        </xdr:cNvSpPr>
      </xdr:nvSpPr>
      <xdr:spPr bwMode="auto">
        <a:xfrm>
          <a:off x="2921000" y="6642100"/>
          <a:ext cx="2548255" cy="508473"/>
        </a:xfrm>
        <a:prstGeom prst="rect">
          <a:avLst/>
        </a:prstGeom>
        <a:noFill/>
        <a:ln w="9525">
          <a:noFill/>
          <a:miter lim="800000"/>
          <a:headEnd/>
          <a:tailEnd/>
        </a:ln>
      </xdr:spPr>
      <xdr:txBody>
        <a:bodyPr rot="0" vert="horz" wrap="square" lIns="91440" tIns="45720" rIns="91440" bIns="45720" anchor="t" anchorCtr="0">
          <a:spAutoFit/>
        </a:bodyPr>
        <a:lstStyle/>
        <a:p>
          <a:pPr marL="0" marR="0" algn="ctr">
            <a:lnSpc>
              <a:spcPct val="107000"/>
            </a:lnSpc>
            <a:spcBef>
              <a:spcPts val="0"/>
            </a:spcBef>
            <a:spcAft>
              <a:spcPts val="800"/>
            </a:spcAft>
          </a:pPr>
          <a:r>
            <a:rPr lang="en-GB" sz="2600" b="1">
              <a:effectLst/>
              <a:latin typeface="Calibri" panose="020F0502020204030204" pitchFamily="34" charset="0"/>
              <a:ea typeface="Calibri" panose="020F0502020204030204" pitchFamily="34" charset="0"/>
              <a:cs typeface="Times New Roman" panose="02020603050405020304" pitchFamily="18" charset="0"/>
            </a:rPr>
            <a:t>2024</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oneCellAnchor>
  <xdr:twoCellAnchor>
    <xdr:from>
      <xdr:col>1</xdr:col>
      <xdr:colOff>469900</xdr:colOff>
      <xdr:row>0</xdr:row>
      <xdr:rowOff>1308100</xdr:rowOff>
    </xdr:from>
    <xdr:to>
      <xdr:col>8</xdr:col>
      <xdr:colOff>546100</xdr:colOff>
      <xdr:row>0</xdr:row>
      <xdr:rowOff>4635500</xdr:rowOff>
    </xdr:to>
    <xdr:sp macro="" textlink="">
      <xdr:nvSpPr>
        <xdr:cNvPr id="6" name="TextBox 5">
          <a:extLst>
            <a:ext uri="{FF2B5EF4-FFF2-40B4-BE49-F238E27FC236}">
              <a16:creationId xmlns:a16="http://schemas.microsoft.com/office/drawing/2014/main" id="{6BC2FEFA-0FBF-0715-DEE5-5E086CA30687}"/>
            </a:ext>
          </a:extLst>
        </xdr:cNvPr>
        <xdr:cNvSpPr txBox="1"/>
      </xdr:nvSpPr>
      <xdr:spPr>
        <a:xfrm>
          <a:off x="1422400" y="1308100"/>
          <a:ext cx="6743700" cy="3327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5400">
              <a:solidFill>
                <a:srgbClr val="A254B5"/>
              </a:solidFill>
              <a:effectLst/>
              <a:latin typeface="Times New Roman" panose="02020603050405020304" pitchFamily="18" charset="0"/>
              <a:ea typeface="+mn-ea"/>
              <a:cs typeface="Times New Roman" panose="02020603050405020304" pitchFamily="18" charset="0"/>
            </a:rPr>
            <a:t>Tool</a:t>
          </a:r>
          <a:r>
            <a:rPr lang="en-US" sz="5400" baseline="0">
              <a:solidFill>
                <a:srgbClr val="A254B5"/>
              </a:solidFill>
              <a:effectLst/>
              <a:latin typeface="Times New Roman" panose="02020603050405020304" pitchFamily="18" charset="0"/>
              <a:ea typeface="+mn-ea"/>
              <a:cs typeface="Times New Roman" panose="02020603050405020304" pitchFamily="18" charset="0"/>
            </a:rPr>
            <a:t> for </a:t>
          </a:r>
          <a:r>
            <a:rPr lang="en-US" sz="5400">
              <a:solidFill>
                <a:srgbClr val="A254B5"/>
              </a:solidFill>
              <a:effectLst/>
              <a:latin typeface="Times New Roman" panose="02020603050405020304" pitchFamily="18" charset="0"/>
              <a:ea typeface="+mn-ea"/>
              <a:cs typeface="Times New Roman" panose="02020603050405020304" pitchFamily="18" charset="0"/>
            </a:rPr>
            <a:t>County Investment Cases for Care Reform</a:t>
          </a:r>
        </a:p>
        <a:p>
          <a:pPr marL="0" marR="0" lvl="0" indent="0" defTabSz="914400" eaLnBrk="1" fontAlgn="auto" latinLnBrk="0" hangingPunct="1">
            <a:lnSpc>
              <a:spcPct val="100000"/>
            </a:lnSpc>
            <a:spcBef>
              <a:spcPts val="0"/>
            </a:spcBef>
            <a:spcAft>
              <a:spcPts val="0"/>
            </a:spcAft>
            <a:buClrTx/>
            <a:buSzTx/>
            <a:buFontTx/>
            <a:buNone/>
            <a:tabLst/>
            <a:defRPr/>
          </a:pPr>
          <a:r>
            <a:rPr lang="en-US" sz="5400" b="1">
              <a:solidFill>
                <a:schemeClr val="accent1"/>
              </a:solidFill>
              <a:effectLst/>
              <a:latin typeface="Calibri" panose="020F0502020204030204" pitchFamily="34" charset="0"/>
              <a:ea typeface="+mn-ea"/>
              <a:cs typeface="Calibri" panose="020F0502020204030204" pitchFamily="34" charset="0"/>
            </a:rPr>
            <a:t>KENYA</a:t>
          </a:r>
        </a:p>
        <a:p>
          <a:endParaRPr lang="en-US" sz="1100"/>
        </a:p>
      </xdr:txBody>
    </xdr:sp>
    <xdr:clientData/>
  </xdr:twoCellAnchor>
  <xdr:twoCellAnchor>
    <xdr:from>
      <xdr:col>0</xdr:col>
      <xdr:colOff>469900</xdr:colOff>
      <xdr:row>13</xdr:row>
      <xdr:rowOff>38100</xdr:rowOff>
    </xdr:from>
    <xdr:to>
      <xdr:col>7</xdr:col>
      <xdr:colOff>935990</xdr:colOff>
      <xdr:row>18</xdr:row>
      <xdr:rowOff>54610</xdr:rowOff>
    </xdr:to>
    <xdr:sp macro="" textlink="">
      <xdr:nvSpPr>
        <xdr:cNvPr id="7" name="Text Box 22">
          <a:extLst>
            <a:ext uri="{FF2B5EF4-FFF2-40B4-BE49-F238E27FC236}">
              <a16:creationId xmlns:a16="http://schemas.microsoft.com/office/drawing/2014/main" id="{6A83FCF9-5FB9-F326-5A0F-F254506660B0}"/>
            </a:ext>
          </a:extLst>
        </xdr:cNvPr>
        <xdr:cNvSpPr txBox="1"/>
      </xdr:nvSpPr>
      <xdr:spPr>
        <a:xfrm>
          <a:off x="469900" y="8013700"/>
          <a:ext cx="7133590" cy="131191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spcBef>
              <a:spcPts val="0"/>
            </a:spcBef>
            <a:spcAft>
              <a:spcPts val="0"/>
            </a:spcAft>
          </a:pPr>
          <a:r>
            <a:rPr lang="en-US" sz="800" b="1">
              <a:solidFill>
                <a:srgbClr val="4472C4"/>
              </a:solidFill>
              <a:effectLst/>
              <a:latin typeface="Calibri" panose="020F0502020204030204" pitchFamily="34" charset="0"/>
              <a:ea typeface="Times New Roman" panose="02020603050405020304" pitchFamily="18" charset="0"/>
              <a:cs typeface="Calibri" panose="020F0502020204030204" pitchFamily="34" charset="0"/>
            </a:rPr>
            <a:t>Need to know more?</a:t>
          </a:r>
          <a:r>
            <a:rPr lang="en-US" sz="800">
              <a:solidFill>
                <a:srgbClr val="4472C4"/>
              </a:solidFill>
              <a:effectLst/>
              <a:latin typeface="Calibri" panose="020F0502020204030204" pitchFamily="34" charset="0"/>
              <a:ea typeface="Times New Roman" panose="02020603050405020304" pitchFamily="18" charset="0"/>
              <a:cs typeface="Calibri" panose="020F0502020204030204" pitchFamily="34" charset="0"/>
            </a:rPr>
            <a:t> Contact </a:t>
          </a:r>
          <a:r>
            <a:rPr lang="en-US" sz="800" i="1">
              <a:solidFill>
                <a:srgbClr val="4472C4"/>
              </a:solidFill>
              <a:effectLst/>
              <a:latin typeface="Calibri" panose="020F0502020204030204" pitchFamily="34" charset="0"/>
              <a:ea typeface="Times New Roman" panose="02020603050405020304" pitchFamily="18" charset="0"/>
              <a:cs typeface="Calibri" panose="020F0502020204030204" pitchFamily="34" charset="0"/>
            </a:rPr>
            <a:t>Changing the Way We Care </a:t>
          </a:r>
          <a:r>
            <a:rPr lang="en-US" sz="800">
              <a:solidFill>
                <a:srgbClr val="4472C4"/>
              </a:solidFill>
              <a:effectLst/>
              <a:latin typeface="Calibri" panose="020F0502020204030204" pitchFamily="34" charset="0"/>
              <a:ea typeface="Times New Roman" panose="02020603050405020304" pitchFamily="18" charset="0"/>
              <a:cs typeface="Calibri" panose="020F0502020204030204" pitchFamily="34" charset="0"/>
            </a:rPr>
            <a:t>at, </a:t>
          </a:r>
          <a:r>
            <a:rPr lang="en-US" sz="800" u="sng">
              <a:solidFill>
                <a:srgbClr val="4472C4"/>
              </a:solidFill>
              <a:effectLst/>
              <a:latin typeface="Calibri" panose="020F0502020204030204" pitchFamily="34" charset="0"/>
              <a:ea typeface="Times New Roman" panose="02020603050405020304" pitchFamily="18" charset="0"/>
              <a:cs typeface="Calibri" panose="020F0502020204030204" pitchFamily="34" charset="0"/>
            </a:rPr>
            <a:t>info@ctwwc.org</a:t>
          </a:r>
          <a:r>
            <a:rPr lang="en-US" sz="800">
              <a:solidFill>
                <a:srgbClr val="4472C4"/>
              </a:solidFill>
              <a:effectLst/>
              <a:latin typeface="Calibri" panose="020F0502020204030204" pitchFamily="34" charset="0"/>
              <a:ea typeface="Times New Roman" panose="02020603050405020304" pitchFamily="18" charset="0"/>
              <a:cs typeface="Calibri" panose="020F0502020204030204" pitchFamily="34" charset="0"/>
            </a:rPr>
            <a:t> </a:t>
          </a:r>
        </a:p>
        <a:p>
          <a:pPr marL="0" marR="0" algn="ctr">
            <a:lnSpc>
              <a:spcPct val="107000"/>
            </a:lnSpc>
            <a:spcBef>
              <a:spcPts val="0"/>
            </a:spcBef>
            <a:spcAft>
              <a:spcPts val="600"/>
            </a:spcAft>
          </a:pPr>
          <a:r>
            <a:rPr lang="en-GB" sz="800">
              <a:solidFill>
                <a:srgbClr val="4472C4"/>
              </a:solidFill>
              <a:effectLst/>
              <a:latin typeface="Calibri" panose="020F0502020204030204" pitchFamily="34" charset="0"/>
              <a:ea typeface="Calibri" panose="020F0502020204030204" pitchFamily="34" charset="0"/>
              <a:cs typeface="Calibri" panose="020F0502020204030204" pitchFamily="34" charset="0"/>
            </a:rPr>
            <a:t>or visit </a:t>
          </a:r>
          <a:r>
            <a:rPr lang="en-GB" sz="800" b="1">
              <a:solidFill>
                <a:srgbClr val="4472C4"/>
              </a:solidFill>
              <a:effectLst/>
              <a:latin typeface="Calibri" panose="020F0502020204030204" pitchFamily="34" charset="0"/>
              <a:ea typeface="Calibri" panose="020F0502020204030204" pitchFamily="34" charset="0"/>
              <a:cs typeface="Calibri" panose="020F0502020204030204" pitchFamily="34" charset="0"/>
            </a:rPr>
            <a:t>changingthewaywecare.org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600"/>
            </a:spcAft>
          </a:pPr>
          <a:r>
            <a:rPr lang="en-GB" sz="650">
              <a:solidFill>
                <a:srgbClr val="4472C4"/>
              </a:solidFill>
              <a:effectLst/>
              <a:latin typeface="Calibri" panose="020F0502020204030204" pitchFamily="34" charset="0"/>
              <a:ea typeface="Calibri" panose="020F0502020204030204" pitchFamily="34" charset="0"/>
              <a:cs typeface="Calibri" panose="020F0502020204030204" pitchFamily="34" charset="0"/>
            </a:rPr>
            <a:t>The Changing </a:t>
          </a:r>
          <a:r>
            <a:rPr lang="en-GB" sz="650" i="1">
              <a:solidFill>
                <a:srgbClr val="4472C4"/>
              </a:solidFill>
              <a:effectLst/>
              <a:latin typeface="Calibri" panose="020F0502020204030204" pitchFamily="34" charset="0"/>
              <a:ea typeface="Calibri" panose="020F0502020204030204" pitchFamily="34" charset="0"/>
              <a:cs typeface="Calibri" panose="020F0502020204030204" pitchFamily="34" charset="0"/>
            </a:rPr>
            <a:t>the Way We Care</a:t>
          </a:r>
          <a:r>
            <a:rPr lang="en-GB" sz="650" i="1" baseline="30000">
              <a:solidFill>
                <a:srgbClr val="4472C4"/>
              </a:solidFill>
              <a:effectLst/>
              <a:latin typeface="Calibri" panose="020F0502020204030204" pitchFamily="34" charset="0"/>
              <a:ea typeface="Calibri" panose="020F0502020204030204" pitchFamily="34" charset="0"/>
              <a:cs typeface="Calibri" panose="020F0502020204030204" pitchFamily="34" charset="0"/>
            </a:rPr>
            <a:t>SM</a:t>
          </a:r>
          <a:r>
            <a:rPr lang="en-GB" sz="650">
              <a:solidFill>
                <a:srgbClr val="4472C4"/>
              </a:solidFill>
              <a:effectLst/>
              <a:latin typeface="Calibri" panose="020F0502020204030204" pitchFamily="34" charset="0"/>
              <a:ea typeface="Calibri" panose="020F0502020204030204" pitchFamily="34" charset="0"/>
              <a:cs typeface="Calibri" panose="020F0502020204030204" pitchFamily="34" charset="0"/>
            </a:rPr>
            <a:t> (CTWWC) consortium of Catholic Relief Services and Maestral International have partnered with other organizations </a:t>
          </a:r>
          <a:br>
            <a:rPr lang="en-GB" sz="650">
              <a:solidFill>
                <a:srgbClr val="4472C4"/>
              </a:solidFill>
              <a:effectLst/>
              <a:latin typeface="Calibri" panose="020F0502020204030204" pitchFamily="34" charset="0"/>
              <a:ea typeface="Calibri" panose="020F0502020204030204" pitchFamily="34" charset="0"/>
              <a:cs typeface="Calibri" panose="020F0502020204030204" pitchFamily="34" charset="0"/>
            </a:rPr>
          </a:br>
          <a:r>
            <a:rPr lang="en-GB" sz="650">
              <a:solidFill>
                <a:srgbClr val="4472C4"/>
              </a:solidFill>
              <a:effectLst/>
              <a:latin typeface="Calibri" panose="020F0502020204030204" pitchFamily="34" charset="0"/>
              <a:ea typeface="Calibri" panose="020F0502020204030204" pitchFamily="34" charset="0"/>
              <a:cs typeface="Calibri" panose="020F0502020204030204" pitchFamily="34" charset="0"/>
            </a:rPr>
            <a:t>to change the way we care for children around the world.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600"/>
            </a:spcAft>
          </a:pPr>
          <a:r>
            <a:rPr lang="en-GB" sz="650">
              <a:solidFill>
                <a:srgbClr val="4472C4"/>
              </a:solidFill>
              <a:effectLst/>
              <a:latin typeface="Calibri" panose="020F0502020204030204" pitchFamily="34" charset="0"/>
              <a:ea typeface="Calibri" panose="020F0502020204030204" pitchFamily="34" charset="0"/>
              <a:cs typeface="Calibri" panose="020F0502020204030204" pitchFamily="34" charset="0"/>
            </a:rPr>
            <a:t>This product is made possible by the generous support of the American people through the United States Agency for International Development (USAID). The contents are the responsibility of Changing the Way We Care and do not necessarily reflect the views of USAID or the United States Government.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spcBef>
              <a:spcPts val="0"/>
            </a:spcBef>
            <a:spcAft>
              <a:spcPts val="0"/>
            </a:spcAft>
          </a:pPr>
          <a:r>
            <a:rPr lang="en-US" sz="650">
              <a:solidFill>
                <a:srgbClr val="4472C4"/>
              </a:solidFill>
              <a:effectLst/>
              <a:latin typeface="Calibri" panose="020F0502020204030204" pitchFamily="34" charset="0"/>
              <a:ea typeface="Times New Roman" panose="02020603050405020304" pitchFamily="18" charset="0"/>
              <a:cs typeface="Calibri" panose="020F0502020204030204" pitchFamily="34" charset="0"/>
              <a:sym typeface="Symbol" pitchFamily="2" charset="2"/>
            </a:rPr>
            <a:t></a:t>
          </a:r>
          <a:r>
            <a:rPr lang="en-US" sz="650">
              <a:solidFill>
                <a:srgbClr val="4472C4"/>
              </a:solidFill>
              <a:effectLst/>
              <a:latin typeface="Calibri" panose="020F0502020204030204" pitchFamily="34" charset="0"/>
              <a:ea typeface="Times New Roman" panose="02020603050405020304" pitchFamily="18" charset="0"/>
              <a:cs typeface="Calibri" panose="020F0502020204030204" pitchFamily="34" charset="0"/>
            </a:rPr>
            <a:t> 2024 Maestral International LLC. All Rights Reserved. This material may not be reproduced, displayed, modified or distributed without the express prior written permission of the copyright holder.  For permission, write to </a:t>
          </a:r>
          <a:r>
            <a:rPr lang="en-US" sz="650" u="sng">
              <a:solidFill>
                <a:srgbClr val="4472C4"/>
              </a:solidFill>
              <a:effectLst/>
              <a:latin typeface="Calibri" panose="020F0502020204030204" pitchFamily="34" charset="0"/>
              <a:ea typeface="Times New Roman" panose="02020603050405020304" pitchFamily="18" charset="0"/>
              <a:cs typeface="Calibri" panose="020F0502020204030204" pitchFamily="34" charset="0"/>
            </a:rPr>
            <a:t>info@ctwwc.org</a:t>
          </a:r>
          <a:r>
            <a:rPr lang="en-US" sz="650">
              <a:solidFill>
                <a:srgbClr val="4472C4"/>
              </a:solidFill>
              <a:effectLst/>
              <a:latin typeface="Calibri" panose="020F0502020204030204" pitchFamily="34" charset="0"/>
              <a:ea typeface="Times New Roman" panose="02020603050405020304" pitchFamily="18" charset="0"/>
              <a:cs typeface="Calibri" panose="020F050202020403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2074545</xdr:colOff>
      <xdr:row>27</xdr:row>
      <xdr:rowOff>93345</xdr:rowOff>
    </xdr:from>
    <xdr:to>
      <xdr:col>4</xdr:col>
      <xdr:colOff>165735</xdr:colOff>
      <xdr:row>32</xdr:row>
      <xdr:rowOff>177165</xdr:rowOff>
    </xdr:to>
    <xdr:sp macro="" textlink="">
      <xdr:nvSpPr>
        <xdr:cNvPr id="3" name="Arrow: Striped Right 2">
          <a:extLst>
            <a:ext uri="{FF2B5EF4-FFF2-40B4-BE49-F238E27FC236}">
              <a16:creationId xmlns:a16="http://schemas.microsoft.com/office/drawing/2014/main" id="{CC037EA3-945B-4FD6-A2D7-903366435AEC}"/>
            </a:ext>
          </a:extLst>
        </xdr:cNvPr>
        <xdr:cNvSpPr/>
      </xdr:nvSpPr>
      <xdr:spPr>
        <a:xfrm>
          <a:off x="2655570" y="5265420"/>
          <a:ext cx="2434590" cy="1026795"/>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ZA" sz="1000" b="1">
              <a:solidFill>
                <a:srgbClr val="FF0000"/>
              </a:solidFill>
              <a:effectLst/>
              <a:latin typeface="Century Gothic" panose="020B0502020202020204" pitchFamily="34" charset="0"/>
              <a:ea typeface="Times New Roman" panose="02020603050405020304" pitchFamily="18" charset="0"/>
              <a:cs typeface="Times New Roman" panose="02020603050405020304" pitchFamily="18" charset="0"/>
            </a:rPr>
            <a:t>By clicking on these buttons you can show more or less information</a:t>
          </a:r>
          <a:endParaRPr lang="en-GB" sz="1000">
            <a:effectLst/>
            <a:latin typeface="Century Gothic" panose="020B0502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2084070</xdr:colOff>
      <xdr:row>36</xdr:row>
      <xdr:rowOff>180975</xdr:rowOff>
    </xdr:from>
    <xdr:to>
      <xdr:col>4</xdr:col>
      <xdr:colOff>161925</xdr:colOff>
      <xdr:row>42</xdr:row>
      <xdr:rowOff>78105</xdr:rowOff>
    </xdr:to>
    <xdr:sp macro="" textlink="">
      <xdr:nvSpPr>
        <xdr:cNvPr id="5" name="Arrow: Striped Right 4">
          <a:extLst>
            <a:ext uri="{FF2B5EF4-FFF2-40B4-BE49-F238E27FC236}">
              <a16:creationId xmlns:a16="http://schemas.microsoft.com/office/drawing/2014/main" id="{68265EB9-DDFD-4B20-AE26-7B6CBAFE0235}"/>
            </a:ext>
          </a:extLst>
        </xdr:cNvPr>
        <xdr:cNvSpPr/>
      </xdr:nvSpPr>
      <xdr:spPr>
        <a:xfrm>
          <a:off x="2665095" y="7058025"/>
          <a:ext cx="2421255" cy="1040130"/>
        </a:xfrm>
        <a:prstGeom prst="stripedRigh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ZA" sz="1000" b="1">
              <a:solidFill>
                <a:srgbClr val="FF0000"/>
              </a:solidFill>
              <a:effectLst/>
              <a:latin typeface="Century Gothic" panose="020B0502020202020204" pitchFamily="34" charset="0"/>
              <a:ea typeface="Times New Roman" panose="02020603050405020304" pitchFamily="18" charset="0"/>
              <a:cs typeface="Times New Roman" panose="02020603050405020304" pitchFamily="18" charset="0"/>
            </a:rPr>
            <a:t>By clicking on these buttons you can show more or less information</a:t>
          </a:r>
          <a:endParaRPr lang="en-GB" sz="1000">
            <a:effectLst/>
            <a:latin typeface="Century Gothic" panose="020B050202020202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5</xdr:col>
      <xdr:colOff>133350</xdr:colOff>
      <xdr:row>29</xdr:row>
      <xdr:rowOff>123825</xdr:rowOff>
    </xdr:from>
    <xdr:to>
      <xdr:col>18</xdr:col>
      <xdr:colOff>254063</xdr:colOff>
      <xdr:row>51</xdr:row>
      <xdr:rowOff>101326</xdr:rowOff>
    </xdr:to>
    <xdr:pic>
      <xdr:nvPicPr>
        <xdr:cNvPr id="6" name="Picture 5">
          <a:extLst>
            <a:ext uri="{FF2B5EF4-FFF2-40B4-BE49-F238E27FC236}">
              <a16:creationId xmlns:a16="http://schemas.microsoft.com/office/drawing/2014/main" id="{FE6CEDD5-3672-E45B-9802-57931ACE7CBC}"/>
            </a:ext>
          </a:extLst>
        </xdr:cNvPr>
        <xdr:cNvPicPr>
          <a:picLocks noChangeAspect="1"/>
        </xdr:cNvPicPr>
      </xdr:nvPicPr>
      <xdr:blipFill>
        <a:blip xmlns:r="http://schemas.openxmlformats.org/officeDocument/2006/relationships" r:embed="rId1"/>
        <a:stretch>
          <a:fillRect/>
        </a:stretch>
      </xdr:blipFill>
      <xdr:spPr>
        <a:xfrm>
          <a:off x="5238750" y="5667375"/>
          <a:ext cx="8055038" cy="4168501"/>
        </a:xfrm>
        <a:prstGeom prst="rect">
          <a:avLst/>
        </a:prstGeom>
        <a:ln w="28575">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23</xdr:row>
      <xdr:rowOff>9525</xdr:rowOff>
    </xdr:from>
    <xdr:to>
      <xdr:col>5</xdr:col>
      <xdr:colOff>47626</xdr:colOff>
      <xdr:row>44</xdr:row>
      <xdr:rowOff>9525</xdr:rowOff>
    </xdr:to>
    <xdr:graphicFrame macro="">
      <xdr:nvGraphicFramePr>
        <xdr:cNvPr id="2" name="Chart 1">
          <a:extLst>
            <a:ext uri="{FF2B5EF4-FFF2-40B4-BE49-F238E27FC236}">
              <a16:creationId xmlns:a16="http://schemas.microsoft.com/office/drawing/2014/main" id="{BEE7AB03-A8D8-0BFE-06B6-A4F6F25697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46</xdr:row>
      <xdr:rowOff>0</xdr:rowOff>
    </xdr:from>
    <xdr:to>
      <xdr:col>5</xdr:col>
      <xdr:colOff>38101</xdr:colOff>
      <xdr:row>67</xdr:row>
      <xdr:rowOff>0</xdr:rowOff>
    </xdr:to>
    <xdr:graphicFrame macro="">
      <xdr:nvGraphicFramePr>
        <xdr:cNvPr id="3" name="Chart 2">
          <a:extLst>
            <a:ext uri="{FF2B5EF4-FFF2-40B4-BE49-F238E27FC236}">
              <a16:creationId xmlns:a16="http://schemas.microsoft.com/office/drawing/2014/main" id="{FDC8AFA2-C6F6-4F79-9A1D-D28F48818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63</xdr:row>
      <xdr:rowOff>85725</xdr:rowOff>
    </xdr:from>
    <xdr:to>
      <xdr:col>8</xdr:col>
      <xdr:colOff>123825</xdr:colOff>
      <xdr:row>93</xdr:row>
      <xdr:rowOff>66675</xdr:rowOff>
    </xdr:to>
    <xdr:graphicFrame macro="">
      <xdr:nvGraphicFramePr>
        <xdr:cNvPr id="4" name="Chart 3">
          <a:extLst>
            <a:ext uri="{FF2B5EF4-FFF2-40B4-BE49-F238E27FC236}">
              <a16:creationId xmlns:a16="http://schemas.microsoft.com/office/drawing/2014/main" id="{A3563256-2008-B259-1A9C-C6B7FA7D3E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95</xdr:row>
      <xdr:rowOff>0</xdr:rowOff>
    </xdr:from>
    <xdr:to>
      <xdr:col>8</xdr:col>
      <xdr:colOff>123825</xdr:colOff>
      <xdr:row>124</xdr:row>
      <xdr:rowOff>180975</xdr:rowOff>
    </xdr:to>
    <xdr:graphicFrame macro="">
      <xdr:nvGraphicFramePr>
        <xdr:cNvPr id="5" name="Chart 4">
          <a:extLst>
            <a:ext uri="{FF2B5EF4-FFF2-40B4-BE49-F238E27FC236}">
              <a16:creationId xmlns:a16="http://schemas.microsoft.com/office/drawing/2014/main" id="{DF22877B-1718-45D6-AF92-651925C10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Users/conra/Dropbox%20(Cornerstone)/External%20Shared%20Folder/UNICEF%20Kenya%20CP/Component%202%20Costing%20of%20VAC%20Plan/01.%20VAC%20Costing%20Tool/2020.01.17%20Kenya%20VAC%20costing%20tool%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Contents"/>
      <sheetName val="Total Costs"/>
      <sheetName val="Total HR"/>
      <sheetName val="MDA 1"/>
      <sheetName val="MDA 2"/>
      <sheetName val="MDA 3"/>
      <sheetName val="MDA 4"/>
      <sheetName val="MDA 5"/>
      <sheetName val="MDA 6"/>
      <sheetName val="MDA 7"/>
      <sheetName val="MDA 8"/>
      <sheetName val="MDA 9"/>
      <sheetName val="MDA 10"/>
      <sheetName val="MDA 11"/>
      <sheetName val="MDA 12"/>
      <sheetName val="MDA (new offices)"/>
      <sheetName val="CP Police Units"/>
      <sheetName val="Facilities"/>
      <sheetName val="GenAssumptions"/>
      <sheetName val="SalaryScales"/>
      <sheetName val="SalaryName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
  <rv s="0">
    <v>en-GB</v>
    <v>avyovh</v>
    <v>268435456</v>
    <v>1</v>
    <v>Powered by Refinitiv</v>
    <v>0</v>
    <v>USD/KES</v>
    <v>2</v>
    <v>3</v>
    <v>Finance</v>
    <v>4</v>
    <v>163</v>
    <v>128.80000000000001</v>
    <v>-0.5</v>
    <v>-3.7309999999999999E-3</v>
    <v>KES</v>
    <v>USD</v>
    <v>134</v>
    <v>Currency Pair</v>
    <v>45369.619108796294</v>
    <v>134</v>
    <v>US Dollar/Kenyan Shilling FX Spot Rate</v>
    <v>133.5</v>
    <v>134</v>
    <v>133.5</v>
    <v>USDKES</v>
    <v>USD/KES</v>
  </rv>
  <rv s="1">
    <v>0</v>
  </rv>
</rvData>
</file>

<file path=xl/richData/rdrichvaluestructure.xml><?xml version="1.0" encoding="utf-8"?>
<rvStructures xmlns="http://schemas.microsoft.com/office/spreadsheetml/2017/richdata" count="2">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
    <k n="%cvi" t="r"/>
  </s>
</rvStructures>
</file>

<file path=xl/richData/rdsupportingpropertybag.xml><?xml version="1.0" encoding="utf-8"?>
<supportingPropertyBags xmlns="http://schemas.microsoft.com/office/spreadsheetml/2017/richdata2">
  <spbArrays count="1">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spbArrays>
  <spbData count="5">
    <spb s="0">
      <v>0</v>
      <v>Name</v>
    </spb>
    <spb s="1">
      <v>0</v>
      <v>0</v>
      <v>0</v>
    </spb>
    <spb s="2">
      <v>1</v>
      <v>1</v>
    </spb>
    <spb s="3">
      <v>1</v>
      <v>1</v>
      <v>2</v>
      <v>1</v>
      <v>1</v>
      <v>1</v>
      <v>3</v>
      <v>1</v>
      <v>1</v>
      <v>1</v>
      <v>4</v>
      <v>5</v>
    </spb>
    <spb s="4">
      <v>GMT</v>
    </spb>
  </spbData>
</supportingPropertyBags>
</file>

<file path=xl/richData/rdsupportingpropertybagstructure.xml><?xml version="1.0" encoding="utf-8"?>
<spbStructures xmlns="http://schemas.microsoft.com/office/spreadsheetml/2017/richdata2" count="5">
  <s>
    <k n="^Order" t="spba"/>
    <k n="TitleProperty" t="s"/>
  </s>
  <s>
    <k n="ShowInCardView" t="b"/>
    <k n="ShowInDotNotation" t="b"/>
    <k n="ShowInAutoComplete" t="b"/>
  </s>
  <s>
    <k n="UniqueName" t="spb"/>
    <k n="`%ProviderInfo" t="spb"/>
  </s>
  <s>
    <k n="Low" t="i"/>
    <k n="High" t="i"/>
    <k n="Name" t="i"/>
    <k n="Open" t="i"/>
    <k n="Price" t="i"/>
    <k n="Change" t="i"/>
    <k n="Change (%)" t="i"/>
    <k n="52 week low" t="i"/>
    <k n="52 week high" t="i"/>
    <k n="Previous close" t="i"/>
    <k n="Last trade time" t="i"/>
    <k n="`%EntityServiceId" t="i"/>
  </s>
  <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4">
    <x:dxf>
      <x:numFmt numFmtId="2" formatCode="0.00"/>
    </x:dxf>
    <x:dxf>
      <x:numFmt numFmtId="0" formatCode="General"/>
    </x:dxf>
    <x:dxf>
      <x:numFmt numFmtId="27" formatCode="m/d/yyyy\ h:mm"/>
    </x:dxf>
    <x:dxf>
      <x:numFmt numFmtId="14" formatCode="0.00%"/>
    </x:dxf>
  </dxfs>
  <richProperties>
    <rPr n="NumberFormat" t="s"/>
    <rPr n="IsTitleField" t="b"/>
  </richProperties>
  <richStyles>
    <rSty dxfid="1">
      <rpv i="0">_-[$Ksh-sw-KE]* #,##0.00_-;-[$Ksh-sw-KE]* #,##0.00_-;_-[$Ksh-sw-KE]* "-"??_-;_-@_-</rpv>
    </rSty>
    <rSty>
      <rpv i="1">1</rpv>
    </rSty>
    <rSty dxfid="3"/>
    <rSty dxfid="2"/>
    <rSty dxfid="0">
      <rpv i="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39D30-95E5-429A-BC68-A69F0D1B6121}">
  <dimension ref="A1:Q56"/>
  <sheetViews>
    <sheetView showGridLines="0" topLeftCell="A26" zoomScaleNormal="100" workbookViewId="0">
      <selection activeCell="A30" sqref="A30"/>
    </sheetView>
  </sheetViews>
  <sheetFormatPr defaultColWidth="12.42578125" defaultRowHeight="15.95"/>
  <cols>
    <col min="1" max="16384" width="12.42578125" style="55"/>
  </cols>
  <sheetData>
    <row r="1" spans="1:17" ht="409.6">
      <c r="A1" s="166" t="s">
        <v>0</v>
      </c>
      <c r="B1" s="57"/>
      <c r="C1" s="57"/>
      <c r="D1" s="57"/>
      <c r="F1" s="57"/>
      <c r="G1" s="57"/>
      <c r="H1" s="57"/>
      <c r="I1" s="57"/>
      <c r="J1" s="57"/>
      <c r="K1" s="57"/>
      <c r="L1" s="57"/>
      <c r="M1" s="57"/>
      <c r="N1" s="57"/>
      <c r="O1" s="57"/>
      <c r="P1" s="57"/>
      <c r="Q1" s="57"/>
    </row>
    <row r="2" spans="1:17" ht="33.950000000000003">
      <c r="A2" s="167"/>
      <c r="B2" s="57"/>
      <c r="C2" s="57"/>
      <c r="D2" s="57"/>
      <c r="E2" s="57"/>
      <c r="F2" s="57"/>
      <c r="G2" s="57"/>
      <c r="H2" s="57"/>
      <c r="I2" s="57"/>
      <c r="J2" s="57"/>
      <c r="K2" s="57"/>
      <c r="L2" s="57"/>
      <c r="M2" s="57"/>
      <c r="N2" s="57"/>
      <c r="O2" s="57"/>
      <c r="P2" s="57"/>
      <c r="Q2" s="57"/>
    </row>
    <row r="3" spans="1:17">
      <c r="A3"/>
      <c r="B3" s="57"/>
      <c r="C3" s="57"/>
      <c r="D3" s="57"/>
      <c r="E3" s="57"/>
      <c r="F3" s="57"/>
      <c r="G3" s="57"/>
      <c r="H3" s="57"/>
      <c r="I3" s="57"/>
      <c r="J3" s="57"/>
      <c r="K3" s="57"/>
      <c r="L3" s="57"/>
      <c r="M3" s="57"/>
      <c r="N3" s="57"/>
      <c r="O3" s="57"/>
      <c r="P3" s="57"/>
      <c r="Q3" s="57"/>
    </row>
    <row r="4" spans="1:17">
      <c r="A4" s="57"/>
      <c r="B4" s="57"/>
      <c r="C4" s="57"/>
      <c r="D4" s="57"/>
      <c r="E4" s="57"/>
      <c r="F4" s="57"/>
      <c r="G4" s="57"/>
      <c r="H4" s="57"/>
      <c r="I4" s="57"/>
      <c r="J4" s="57"/>
      <c r="K4" s="57"/>
      <c r="L4" s="57"/>
      <c r="M4" s="57"/>
      <c r="N4" s="57"/>
      <c r="O4" s="57"/>
      <c r="P4" s="57"/>
      <c r="Q4" s="57"/>
    </row>
    <row r="5" spans="1:17" ht="24">
      <c r="A5" s="57"/>
      <c r="B5" s="57"/>
      <c r="C5" s="57"/>
      <c r="D5" s="57"/>
      <c r="E5" s="57"/>
      <c r="F5" s="68"/>
      <c r="G5" s="57"/>
      <c r="H5" s="57"/>
      <c r="I5" s="57"/>
      <c r="J5" s="57"/>
      <c r="K5" s="57"/>
      <c r="L5" s="57"/>
      <c r="M5" s="57"/>
      <c r="N5" s="57"/>
      <c r="O5" s="57"/>
      <c r="P5" s="57"/>
      <c r="Q5" s="57"/>
    </row>
    <row r="6" spans="1:17">
      <c r="A6" s="57"/>
      <c r="B6" s="57"/>
      <c r="C6" s="57"/>
      <c r="D6" s="57"/>
      <c r="E6" s="57"/>
      <c r="F6" s="57"/>
      <c r="G6" s="57"/>
      <c r="H6" s="57"/>
      <c r="I6" s="57"/>
      <c r="J6" s="57"/>
      <c r="K6" s="57"/>
      <c r="L6" s="57"/>
      <c r="M6" s="57"/>
      <c r="N6" s="57"/>
      <c r="O6" s="57"/>
      <c r="P6" s="57"/>
      <c r="Q6" s="57"/>
    </row>
    <row r="7" spans="1:17">
      <c r="A7" s="57"/>
      <c r="B7" s="57"/>
      <c r="C7" s="57"/>
      <c r="D7" s="57"/>
      <c r="E7" s="57"/>
      <c r="F7" s="57"/>
      <c r="G7" s="57"/>
      <c r="H7" s="57"/>
      <c r="I7" s="57"/>
      <c r="J7" s="57"/>
      <c r="K7" s="57"/>
      <c r="L7" s="57"/>
      <c r="M7" s="57"/>
      <c r="N7" s="57"/>
      <c r="O7" s="57"/>
      <c r="P7" s="57"/>
      <c r="Q7" s="57"/>
    </row>
    <row r="8" spans="1:17">
      <c r="A8" s="57"/>
      <c r="B8" s="57"/>
      <c r="C8" s="57"/>
      <c r="D8" s="57"/>
      <c r="E8" s="57"/>
      <c r="F8" s="58"/>
      <c r="G8" s="57"/>
      <c r="H8" s="57"/>
      <c r="I8" s="57"/>
      <c r="J8" s="57"/>
      <c r="K8" s="57"/>
      <c r="L8" s="57"/>
      <c r="M8" s="57"/>
      <c r="N8" s="57"/>
      <c r="O8" s="57"/>
      <c r="P8" s="57"/>
      <c r="Q8" s="57"/>
    </row>
    <row r="9" spans="1:17">
      <c r="A9" s="57"/>
      <c r="B9" s="57"/>
      <c r="C9" s="57"/>
      <c r="D9" s="57"/>
      <c r="E9" s="57"/>
      <c r="F9" s="57"/>
      <c r="G9" s="57"/>
      <c r="H9" s="57"/>
      <c r="I9" s="57"/>
      <c r="J9" s="57"/>
      <c r="K9" s="57"/>
      <c r="L9" s="57"/>
      <c r="M9" s="57"/>
      <c r="N9" s="57"/>
      <c r="O9" s="57"/>
      <c r="P9" s="57"/>
      <c r="Q9" s="57"/>
    </row>
    <row r="10" spans="1:17">
      <c r="A10" s="57"/>
      <c r="B10" s="57"/>
      <c r="C10" s="57"/>
      <c r="D10" s="57"/>
      <c r="E10" s="57"/>
      <c r="F10" s="57"/>
      <c r="G10" s="57"/>
      <c r="H10" s="57"/>
      <c r="I10" s="57"/>
      <c r="J10" s="57"/>
      <c r="K10" s="57"/>
      <c r="L10" s="57"/>
      <c r="M10" s="57"/>
      <c r="N10" s="57"/>
      <c r="O10" s="57"/>
      <c r="P10" s="57"/>
      <c r="Q10" s="57"/>
    </row>
    <row r="11" spans="1:17">
      <c r="A11" s="57"/>
      <c r="B11" s="57"/>
      <c r="C11" s="57"/>
      <c r="D11" s="57"/>
      <c r="E11" s="57"/>
      <c r="F11" s="57"/>
      <c r="G11" s="57"/>
      <c r="H11" s="57"/>
      <c r="I11" s="57"/>
      <c r="J11" s="57"/>
      <c r="K11" s="57"/>
      <c r="L11" s="57"/>
      <c r="M11" s="57"/>
      <c r="N11" s="57"/>
      <c r="O11" s="57"/>
      <c r="P11" s="57"/>
      <c r="Q11" s="57"/>
    </row>
    <row r="12" spans="1:17">
      <c r="A12" s="57"/>
      <c r="B12" s="57"/>
      <c r="C12" s="57"/>
      <c r="D12" s="57"/>
      <c r="E12" s="57"/>
      <c r="F12" s="57"/>
      <c r="G12" s="57"/>
      <c r="H12" s="57"/>
      <c r="I12" s="57"/>
      <c r="J12" s="57"/>
      <c r="K12" s="57"/>
      <c r="L12" s="57"/>
      <c r="M12" s="57"/>
      <c r="N12" s="57"/>
      <c r="O12" s="57"/>
      <c r="P12" s="57"/>
      <c r="Q12" s="57"/>
    </row>
    <row r="13" spans="1:17">
      <c r="A13" s="57"/>
      <c r="B13" s="59"/>
      <c r="C13" s="59"/>
      <c r="D13" s="59"/>
      <c r="E13" s="59"/>
      <c r="F13" s="59"/>
      <c r="G13" s="60"/>
      <c r="H13" s="60"/>
      <c r="I13" s="60"/>
      <c r="J13" s="60"/>
      <c r="K13" s="60"/>
      <c r="L13" s="59"/>
      <c r="M13" s="59"/>
      <c r="N13" s="59"/>
      <c r="O13" s="59"/>
      <c r="P13" s="57"/>
      <c r="Q13" s="57"/>
    </row>
    <row r="14" spans="1:17" ht="23.1">
      <c r="A14" s="57"/>
      <c r="B14" s="57"/>
      <c r="C14" s="61"/>
      <c r="D14" s="164"/>
      <c r="E14" s="164"/>
      <c r="F14" s="165"/>
      <c r="G14" s="164"/>
      <c r="H14" s="164"/>
      <c r="I14" s="57"/>
      <c r="J14" s="57"/>
      <c r="K14" s="57"/>
      <c r="L14" s="57"/>
      <c r="M14" s="57"/>
      <c r="N14" s="57"/>
      <c r="O14" s="57"/>
      <c r="P14" s="57"/>
      <c r="Q14" s="57"/>
    </row>
    <row r="15" spans="1:17" ht="23.1">
      <c r="A15" s="57"/>
      <c r="B15" s="57"/>
      <c r="C15" s="61"/>
      <c r="D15" s="164"/>
      <c r="E15" s="164"/>
      <c r="F15" s="165"/>
      <c r="G15" s="164"/>
      <c r="H15" s="164"/>
      <c r="I15" s="57"/>
      <c r="J15" s="57"/>
      <c r="K15" s="57"/>
      <c r="L15" s="57"/>
      <c r="M15" s="57"/>
      <c r="N15" s="57"/>
      <c r="O15" s="57"/>
      <c r="P15" s="57"/>
      <c r="Q15" s="57"/>
    </row>
    <row r="16" spans="1:17" ht="24">
      <c r="A16" s="57"/>
      <c r="B16" s="57"/>
      <c r="C16" s="61"/>
      <c r="D16" s="57"/>
      <c r="E16" s="57"/>
      <c r="F16" s="62"/>
      <c r="G16" s="57"/>
      <c r="H16" s="57"/>
      <c r="I16" s="57"/>
      <c r="J16" s="57"/>
      <c r="K16" s="57"/>
      <c r="L16" s="57"/>
      <c r="M16" s="57"/>
      <c r="N16" s="57"/>
      <c r="O16" s="57"/>
      <c r="P16" s="57"/>
      <c r="Q16" s="57"/>
    </row>
    <row r="17" spans="1:17">
      <c r="A17" s="57"/>
      <c r="B17" s="57"/>
      <c r="C17" s="57"/>
      <c r="D17" s="57"/>
      <c r="E17" s="57"/>
      <c r="F17" s="57"/>
      <c r="G17" s="57"/>
      <c r="H17" s="57"/>
      <c r="I17" s="57"/>
      <c r="J17" s="57"/>
      <c r="K17" s="57"/>
      <c r="L17" s="57"/>
      <c r="M17" s="57"/>
      <c r="N17" s="57"/>
      <c r="O17" s="57"/>
      <c r="P17" s="57"/>
      <c r="Q17" s="57"/>
    </row>
    <row r="18" spans="1:17">
      <c r="A18" s="57"/>
      <c r="B18" s="57"/>
      <c r="C18" s="57"/>
      <c r="D18" s="57"/>
      <c r="E18" s="57"/>
      <c r="F18" s="57"/>
      <c r="G18" s="57"/>
      <c r="H18" s="57"/>
      <c r="I18" s="57"/>
      <c r="J18" s="57"/>
      <c r="K18" s="57"/>
      <c r="L18" s="57"/>
      <c r="M18" s="57"/>
      <c r="N18" s="57"/>
      <c r="O18" s="57"/>
      <c r="P18" s="57"/>
      <c r="Q18" s="57"/>
    </row>
    <row r="19" spans="1:17">
      <c r="A19" s="57"/>
      <c r="B19" s="57"/>
      <c r="C19" s="57"/>
      <c r="D19" s="57"/>
      <c r="E19" s="57"/>
      <c r="F19" s="57"/>
      <c r="G19" s="57"/>
      <c r="H19" s="57"/>
      <c r="I19" s="57"/>
      <c r="J19" s="57"/>
      <c r="K19" s="57"/>
      <c r="L19" s="57"/>
      <c r="M19" s="57"/>
      <c r="N19" s="57"/>
      <c r="O19" s="57"/>
      <c r="P19" s="57"/>
      <c r="Q19" s="57"/>
    </row>
    <row r="20" spans="1:17">
      <c r="A20" s="57"/>
      <c r="B20" s="57"/>
      <c r="C20" s="57"/>
      <c r="D20" s="57"/>
      <c r="E20" s="57"/>
      <c r="F20" s="57"/>
      <c r="G20" s="57"/>
      <c r="H20" s="57"/>
      <c r="I20" s="57"/>
      <c r="J20" s="57"/>
      <c r="K20" s="57"/>
      <c r="L20" s="57"/>
      <c r="M20" s="57"/>
      <c r="N20" s="57"/>
      <c r="O20" s="57"/>
      <c r="P20" s="57"/>
      <c r="Q20" s="57"/>
    </row>
    <row r="21" spans="1:17">
      <c r="A21" s="57"/>
      <c r="B21" s="57"/>
      <c r="C21" s="57"/>
      <c r="D21" s="57"/>
      <c r="E21" s="63"/>
      <c r="F21" s="57"/>
      <c r="G21" s="57"/>
      <c r="H21" s="57"/>
      <c r="I21" s="57"/>
      <c r="J21" s="57"/>
      <c r="K21" s="57"/>
      <c r="L21" s="57"/>
      <c r="M21" s="57"/>
      <c r="N21" s="57"/>
      <c r="O21" s="57"/>
      <c r="P21" s="57"/>
      <c r="Q21" s="57"/>
    </row>
    <row r="22" spans="1:17">
      <c r="A22" s="57"/>
      <c r="B22" s="57"/>
      <c r="C22" s="57"/>
      <c r="D22" s="57"/>
      <c r="E22" s="57"/>
      <c r="F22" s="57"/>
      <c r="G22" s="57"/>
      <c r="H22" s="57"/>
      <c r="I22" s="57"/>
      <c r="J22" s="57"/>
      <c r="K22" s="57"/>
      <c r="L22" s="57"/>
      <c r="M22" s="57"/>
      <c r="N22" s="57"/>
      <c r="O22" s="57"/>
      <c r="P22" s="57"/>
      <c r="Q22" s="57"/>
    </row>
    <row r="23" spans="1:17">
      <c r="A23" s="57"/>
      <c r="B23" s="57"/>
      <c r="C23" s="57"/>
      <c r="D23" s="57"/>
      <c r="E23" s="57"/>
      <c r="F23" s="57"/>
      <c r="G23" s="57"/>
      <c r="H23" s="57"/>
      <c r="I23" s="57"/>
      <c r="J23" s="57"/>
      <c r="K23" s="57"/>
      <c r="L23" s="57"/>
      <c r="M23" s="57"/>
      <c r="N23" s="57"/>
      <c r="O23" s="57"/>
      <c r="P23" s="57"/>
      <c r="Q23" s="57"/>
    </row>
    <row r="24" spans="1:17">
      <c r="A24" s="57"/>
      <c r="B24" s="57"/>
      <c r="C24" s="57"/>
      <c r="D24" s="57"/>
      <c r="E24" s="57"/>
      <c r="F24" s="57"/>
      <c r="G24" s="57"/>
      <c r="H24" s="57"/>
      <c r="I24" s="57"/>
      <c r="J24" s="57"/>
      <c r="K24" s="57"/>
      <c r="L24" s="57"/>
      <c r="M24" s="57"/>
      <c r="N24" s="57"/>
      <c r="O24" s="57"/>
      <c r="P24" s="57"/>
      <c r="Q24" s="57"/>
    </row>
    <row r="25" spans="1:17">
      <c r="A25" s="57"/>
      <c r="B25" s="57"/>
      <c r="C25" s="57"/>
      <c r="D25" s="57"/>
      <c r="E25" s="57"/>
      <c r="F25" s="57"/>
      <c r="G25" s="57"/>
      <c r="H25" s="57"/>
      <c r="I25" s="57"/>
      <c r="J25" s="57"/>
      <c r="K25" s="64"/>
      <c r="L25" s="57"/>
      <c r="M25" s="57"/>
      <c r="N25" s="57"/>
      <c r="O25" s="57"/>
      <c r="P25" s="57"/>
      <c r="Q25" s="57"/>
    </row>
    <row r="26" spans="1:17">
      <c r="A26" s="57"/>
      <c r="B26" s="57"/>
      <c r="C26" s="57"/>
      <c r="D26" s="57"/>
      <c r="E26" s="57"/>
      <c r="F26" s="57"/>
      <c r="G26" s="57"/>
      <c r="H26" s="57"/>
      <c r="I26" s="57"/>
      <c r="J26" s="57"/>
      <c r="K26" s="65"/>
      <c r="L26" s="57"/>
      <c r="M26" s="57"/>
      <c r="N26" s="57"/>
      <c r="O26" s="57"/>
      <c r="P26" s="57"/>
      <c r="Q26" s="57"/>
    </row>
    <row r="27" spans="1:17">
      <c r="A27" s="57"/>
      <c r="B27" s="57"/>
      <c r="C27" s="57"/>
      <c r="D27" s="57"/>
      <c r="E27" s="57"/>
      <c r="F27" s="57"/>
      <c r="G27" s="57"/>
      <c r="H27" s="57"/>
      <c r="I27" s="57"/>
      <c r="J27" s="57"/>
      <c r="K27" s="66"/>
      <c r="L27" s="57"/>
      <c r="M27" s="57"/>
      <c r="N27" s="57"/>
      <c r="O27" s="57"/>
      <c r="P27" s="57"/>
      <c r="Q27" s="57"/>
    </row>
    <row r="28" spans="1:17">
      <c r="A28" s="57"/>
      <c r="B28" s="57"/>
      <c r="C28" s="57"/>
      <c r="D28" s="57"/>
      <c r="E28" s="57"/>
      <c r="F28" s="57"/>
      <c r="G28" s="57"/>
      <c r="H28" s="57"/>
      <c r="I28" s="57"/>
      <c r="J28" s="57"/>
      <c r="K28" s="67"/>
      <c r="L28" s="57"/>
      <c r="M28" s="57"/>
      <c r="N28" s="57"/>
      <c r="O28" s="57"/>
      <c r="P28" s="57"/>
      <c r="Q28" s="57"/>
    </row>
    <row r="29" spans="1:17">
      <c r="A29" s="57"/>
      <c r="B29" s="57"/>
      <c r="C29" s="57"/>
      <c r="D29" s="57"/>
      <c r="E29" s="57"/>
      <c r="F29" s="57"/>
      <c r="G29" s="57"/>
      <c r="H29" s="57"/>
      <c r="I29" s="57"/>
      <c r="J29" s="57"/>
      <c r="K29" s="66"/>
      <c r="L29" s="57"/>
      <c r="M29" s="57"/>
      <c r="N29" s="57"/>
      <c r="O29" s="57"/>
      <c r="P29" s="57"/>
      <c r="Q29" s="57"/>
    </row>
    <row r="30" spans="1:17">
      <c r="A30" s="57"/>
      <c r="B30" s="57"/>
      <c r="C30" s="57"/>
      <c r="D30" s="57"/>
      <c r="E30" s="57"/>
      <c r="F30" s="57"/>
      <c r="G30" s="57"/>
      <c r="H30" s="57"/>
      <c r="I30" s="57"/>
      <c r="J30" s="57"/>
      <c r="K30" s="57"/>
      <c r="L30" s="57"/>
      <c r="M30" s="57"/>
      <c r="N30" s="57"/>
      <c r="O30" s="57"/>
      <c r="P30" s="57"/>
      <c r="Q30" s="57"/>
    </row>
    <row r="31" spans="1:17">
      <c r="A31" s="57"/>
      <c r="B31" s="57"/>
      <c r="C31" s="57"/>
      <c r="D31" s="57"/>
      <c r="E31" s="57"/>
      <c r="F31" s="57"/>
      <c r="G31" s="57"/>
      <c r="H31" s="57"/>
      <c r="I31" s="57"/>
      <c r="J31" s="57"/>
      <c r="K31" s="57"/>
      <c r="L31" s="57"/>
      <c r="M31" s="57"/>
      <c r="N31" s="57"/>
      <c r="O31" s="57"/>
      <c r="P31" s="57"/>
      <c r="Q31" s="57"/>
    </row>
    <row r="32" spans="1:17">
      <c r="A32" s="57"/>
      <c r="B32" s="57"/>
      <c r="C32" s="57"/>
      <c r="D32" s="57"/>
      <c r="E32" s="57"/>
      <c r="F32" s="57"/>
      <c r="G32" s="57"/>
      <c r="H32" s="57"/>
      <c r="I32" s="57"/>
      <c r="J32" s="57"/>
      <c r="K32" s="57"/>
      <c r="L32" s="57"/>
      <c r="M32" s="57"/>
      <c r="N32" s="57"/>
      <c r="O32" s="57"/>
      <c r="P32" s="57"/>
      <c r="Q32" s="57"/>
    </row>
    <row r="33" spans="1:17">
      <c r="A33" s="57"/>
      <c r="B33" s="57"/>
      <c r="C33" s="57"/>
      <c r="D33" s="57"/>
      <c r="E33" s="57"/>
      <c r="F33" s="57"/>
      <c r="G33" s="57"/>
      <c r="H33" s="57"/>
      <c r="I33" s="57"/>
      <c r="J33" s="57"/>
      <c r="K33" s="57"/>
      <c r="L33" s="57"/>
      <c r="M33" s="57"/>
      <c r="N33" s="57"/>
      <c r="O33" s="57"/>
      <c r="P33" s="57"/>
      <c r="Q33" s="57"/>
    </row>
    <row r="34" spans="1:17">
      <c r="A34" s="57"/>
      <c r="B34" s="57"/>
      <c r="C34" s="57"/>
      <c r="D34" s="57"/>
      <c r="E34" s="57"/>
      <c r="F34" s="57"/>
      <c r="G34" s="57"/>
      <c r="H34" s="57"/>
      <c r="I34" s="57"/>
      <c r="J34" s="57"/>
      <c r="K34" s="57"/>
      <c r="L34" s="57"/>
      <c r="M34" s="57"/>
      <c r="N34" s="57"/>
      <c r="O34" s="57"/>
      <c r="P34" s="57"/>
      <c r="Q34" s="57"/>
    </row>
    <row r="35" spans="1:17">
      <c r="A35" s="57"/>
      <c r="B35" s="57"/>
      <c r="C35" s="57"/>
      <c r="D35" s="57"/>
      <c r="E35" s="57"/>
      <c r="F35" s="57"/>
      <c r="G35" s="57"/>
      <c r="H35" s="57"/>
      <c r="I35" s="57"/>
      <c r="J35" s="57"/>
      <c r="K35" s="57"/>
      <c r="L35" s="57"/>
      <c r="M35" s="57"/>
      <c r="N35" s="57"/>
      <c r="O35" s="57"/>
      <c r="P35" s="57"/>
      <c r="Q35" s="57"/>
    </row>
    <row r="36" spans="1:17">
      <c r="A36" s="57"/>
      <c r="B36" s="57"/>
      <c r="C36" s="57"/>
      <c r="D36" s="57"/>
      <c r="E36" s="57"/>
      <c r="F36" s="57"/>
      <c r="G36" s="57"/>
      <c r="H36" s="57"/>
      <c r="I36" s="57"/>
      <c r="J36" s="57"/>
      <c r="K36" s="57"/>
      <c r="L36" s="57"/>
      <c r="M36" s="57"/>
      <c r="N36" s="57"/>
      <c r="O36" s="57"/>
      <c r="P36" s="57"/>
      <c r="Q36" s="57"/>
    </row>
    <row r="37" spans="1:17">
      <c r="A37" s="57"/>
      <c r="B37" s="57"/>
      <c r="C37" s="57"/>
      <c r="D37" s="57"/>
      <c r="E37" s="57"/>
      <c r="F37" s="57"/>
      <c r="G37" s="57"/>
      <c r="H37" s="57"/>
      <c r="I37" s="57"/>
      <c r="J37" s="57"/>
      <c r="K37" s="57"/>
      <c r="L37" s="57"/>
      <c r="M37" s="57"/>
      <c r="N37" s="57"/>
      <c r="O37" s="57"/>
      <c r="P37" s="57"/>
      <c r="Q37" s="57"/>
    </row>
    <row r="38" spans="1:17">
      <c r="A38" s="57"/>
      <c r="B38" s="57"/>
      <c r="C38" s="57"/>
      <c r="D38" s="57"/>
      <c r="E38" s="57"/>
      <c r="F38" s="57"/>
      <c r="G38" s="57"/>
      <c r="H38" s="57"/>
      <c r="I38" s="57"/>
      <c r="J38" s="57"/>
      <c r="K38" s="57"/>
      <c r="L38" s="57"/>
      <c r="M38" s="57"/>
      <c r="N38" s="57"/>
      <c r="O38" s="57"/>
      <c r="P38" s="57"/>
      <c r="Q38" s="57"/>
    </row>
    <row r="39" spans="1:17">
      <c r="A39" s="57"/>
      <c r="B39" s="57"/>
      <c r="C39" s="57"/>
      <c r="D39" s="57"/>
      <c r="E39" s="57"/>
      <c r="F39" s="57"/>
      <c r="G39" s="57"/>
      <c r="H39" s="57"/>
      <c r="I39" s="57"/>
      <c r="J39" s="57"/>
      <c r="K39" s="57"/>
      <c r="L39" s="57"/>
      <c r="M39" s="57"/>
      <c r="N39" s="57"/>
      <c r="O39" s="57"/>
      <c r="P39" s="57"/>
      <c r="Q39" s="57"/>
    </row>
    <row r="40" spans="1:17">
      <c r="A40" s="57"/>
      <c r="B40" s="57"/>
      <c r="C40" s="57"/>
      <c r="D40" s="57"/>
      <c r="E40" s="57"/>
      <c r="F40" s="57"/>
      <c r="G40" s="57"/>
      <c r="H40" s="57"/>
      <c r="I40" s="57"/>
      <c r="J40" s="57"/>
      <c r="K40" s="57"/>
      <c r="L40" s="57"/>
      <c r="M40" s="57"/>
      <c r="N40" s="57"/>
      <c r="O40" s="57"/>
      <c r="P40" s="57"/>
      <c r="Q40" s="57"/>
    </row>
    <row r="41" spans="1:17">
      <c r="A41" s="57"/>
      <c r="B41" s="57"/>
      <c r="C41" s="57"/>
      <c r="D41" s="57"/>
      <c r="E41" s="57"/>
      <c r="F41" s="57"/>
      <c r="G41" s="57"/>
      <c r="H41" s="57"/>
      <c r="I41" s="57"/>
      <c r="J41" s="57"/>
      <c r="K41" s="57"/>
      <c r="L41" s="57"/>
      <c r="M41" s="57"/>
      <c r="N41" s="57"/>
      <c r="O41" s="57"/>
      <c r="P41" s="57"/>
      <c r="Q41" s="57"/>
    </row>
    <row r="42" spans="1:17">
      <c r="A42" s="57"/>
      <c r="B42" s="57"/>
      <c r="C42" s="57"/>
      <c r="D42" s="57"/>
      <c r="E42" s="57"/>
      <c r="F42" s="57"/>
      <c r="G42" s="57"/>
      <c r="H42" s="57"/>
      <c r="I42" s="57"/>
      <c r="J42" s="57"/>
      <c r="K42" s="57"/>
      <c r="L42" s="57"/>
      <c r="M42" s="57"/>
      <c r="N42" s="57"/>
      <c r="O42" s="57"/>
      <c r="P42" s="57"/>
      <c r="Q42" s="57"/>
    </row>
    <row r="43" spans="1:17">
      <c r="A43" s="57"/>
      <c r="B43" s="57"/>
      <c r="C43" s="57"/>
      <c r="D43" s="57"/>
      <c r="E43" s="57"/>
      <c r="F43" s="57"/>
      <c r="G43" s="57"/>
      <c r="H43" s="57"/>
      <c r="I43" s="57"/>
      <c r="J43" s="57"/>
      <c r="K43" s="57"/>
      <c r="L43" s="57"/>
      <c r="M43" s="57"/>
      <c r="N43" s="57"/>
      <c r="O43" s="57"/>
      <c r="P43" s="57"/>
      <c r="Q43" s="57"/>
    </row>
    <row r="44" spans="1:17">
      <c r="A44" s="57"/>
      <c r="B44" s="57"/>
      <c r="C44" s="57"/>
      <c r="D44" s="57"/>
      <c r="E44" s="57"/>
      <c r="F44" s="57"/>
      <c r="G44" s="57"/>
      <c r="H44" s="57"/>
      <c r="I44" s="57"/>
      <c r="J44" s="57"/>
      <c r="K44" s="57"/>
      <c r="L44" s="57"/>
      <c r="M44" s="57"/>
      <c r="N44" s="57"/>
      <c r="O44" s="57"/>
      <c r="P44" s="57"/>
      <c r="Q44" s="57"/>
    </row>
    <row r="45" spans="1:17">
      <c r="A45" s="57"/>
      <c r="B45" s="57"/>
      <c r="C45" s="57"/>
      <c r="D45" s="57"/>
      <c r="E45" s="57"/>
      <c r="F45" s="57"/>
      <c r="G45" s="57"/>
      <c r="H45" s="57"/>
      <c r="I45" s="57"/>
      <c r="J45" s="57"/>
      <c r="K45" s="57"/>
      <c r="L45" s="57"/>
      <c r="M45" s="57"/>
      <c r="N45" s="57"/>
      <c r="O45" s="57"/>
      <c r="P45" s="57"/>
      <c r="Q45" s="57"/>
    </row>
    <row r="46" spans="1:17">
      <c r="A46" s="57"/>
      <c r="B46" s="57"/>
      <c r="C46" s="57"/>
      <c r="D46" s="57"/>
      <c r="E46" s="57"/>
      <c r="F46" s="57"/>
      <c r="G46" s="57"/>
      <c r="H46" s="57"/>
      <c r="I46" s="57"/>
      <c r="J46" s="57"/>
      <c r="K46" s="57"/>
      <c r="L46" s="57"/>
      <c r="M46" s="57"/>
      <c r="N46" s="57"/>
      <c r="O46" s="57"/>
      <c r="P46" s="57"/>
      <c r="Q46" s="57"/>
    </row>
    <row r="47" spans="1:17">
      <c r="A47" s="57"/>
      <c r="B47" s="57"/>
      <c r="C47" s="57"/>
      <c r="D47" s="57"/>
      <c r="E47" s="57"/>
      <c r="F47" s="57"/>
      <c r="G47" s="57"/>
      <c r="H47" s="57"/>
      <c r="I47" s="57"/>
      <c r="J47" s="57"/>
      <c r="K47" s="57"/>
      <c r="L47" s="57"/>
      <c r="M47" s="57"/>
      <c r="N47" s="57"/>
      <c r="O47" s="57"/>
      <c r="P47" s="57"/>
      <c r="Q47" s="57"/>
    </row>
    <row r="48" spans="1:17">
      <c r="A48" s="57"/>
      <c r="B48" s="57"/>
      <c r="C48" s="57"/>
      <c r="D48" s="57"/>
      <c r="E48" s="57"/>
      <c r="F48" s="57"/>
      <c r="G48" s="57"/>
      <c r="H48" s="57"/>
      <c r="I48" s="57"/>
      <c r="J48" s="57"/>
      <c r="K48" s="57"/>
      <c r="L48" s="57"/>
      <c r="M48" s="57"/>
      <c r="N48" s="57"/>
      <c r="O48" s="57"/>
      <c r="P48" s="57"/>
      <c r="Q48" s="57"/>
    </row>
    <row r="49" spans="1:17">
      <c r="A49" s="57"/>
      <c r="B49" s="57"/>
      <c r="C49" s="57"/>
      <c r="D49" s="57"/>
      <c r="E49" s="57"/>
      <c r="F49" s="57"/>
      <c r="G49" s="57"/>
      <c r="H49" s="57"/>
      <c r="I49" s="57"/>
      <c r="J49" s="57"/>
      <c r="K49" s="57"/>
      <c r="L49" s="57"/>
      <c r="M49" s="57"/>
      <c r="N49" s="57"/>
      <c r="O49" s="57"/>
      <c r="P49" s="57"/>
      <c r="Q49" s="57"/>
    </row>
    <row r="50" spans="1:17">
      <c r="A50" s="57"/>
      <c r="B50" s="57"/>
      <c r="C50" s="57"/>
      <c r="D50" s="57"/>
      <c r="E50" s="57"/>
      <c r="F50" s="57"/>
      <c r="G50" s="57"/>
      <c r="H50" s="57"/>
      <c r="I50" s="57"/>
      <c r="J50" s="57"/>
      <c r="K50" s="57"/>
      <c r="L50" s="57"/>
      <c r="M50" s="57"/>
      <c r="N50" s="57"/>
      <c r="O50" s="57"/>
      <c r="P50" s="57"/>
      <c r="Q50" s="57"/>
    </row>
    <row r="51" spans="1:17">
      <c r="A51" s="57"/>
      <c r="B51" s="57"/>
      <c r="C51" s="57"/>
      <c r="D51" s="57"/>
      <c r="E51" s="57"/>
      <c r="F51" s="57"/>
      <c r="G51" s="57"/>
      <c r="H51" s="57"/>
      <c r="I51" s="57"/>
      <c r="J51" s="57"/>
      <c r="K51" s="57"/>
      <c r="L51" s="57"/>
      <c r="M51" s="57"/>
      <c r="N51" s="57"/>
      <c r="O51" s="57"/>
      <c r="P51" s="57"/>
      <c r="Q51" s="57"/>
    </row>
    <row r="52" spans="1:17">
      <c r="A52" s="57"/>
      <c r="B52" s="57"/>
      <c r="C52" s="57"/>
      <c r="D52" s="57"/>
      <c r="E52" s="57"/>
      <c r="F52" s="57"/>
      <c r="G52" s="57"/>
      <c r="H52" s="57"/>
      <c r="I52" s="57"/>
      <c r="J52" s="57"/>
      <c r="K52" s="57"/>
      <c r="L52" s="57"/>
      <c r="M52" s="57"/>
      <c r="N52" s="57"/>
      <c r="O52" s="57"/>
      <c r="P52" s="57"/>
      <c r="Q52" s="57"/>
    </row>
    <row r="53" spans="1:17">
      <c r="A53" s="57"/>
      <c r="B53" s="57"/>
      <c r="C53" s="57"/>
      <c r="D53" s="57"/>
      <c r="E53" s="57"/>
      <c r="F53" s="57"/>
      <c r="G53" s="57"/>
      <c r="H53" s="57"/>
      <c r="I53" s="57"/>
      <c r="J53" s="57"/>
      <c r="K53" s="57"/>
      <c r="L53" s="57"/>
      <c r="M53" s="57"/>
      <c r="N53" s="57"/>
      <c r="O53" s="57"/>
      <c r="P53" s="57"/>
      <c r="Q53" s="57"/>
    </row>
    <row r="54" spans="1:17">
      <c r="A54" s="57"/>
      <c r="B54" s="57"/>
      <c r="C54" s="57"/>
      <c r="D54" s="57"/>
      <c r="E54" s="57"/>
      <c r="F54" s="57"/>
      <c r="G54" s="57"/>
      <c r="H54" s="57"/>
      <c r="I54" s="57"/>
      <c r="J54" s="57"/>
      <c r="K54" s="57"/>
      <c r="L54" s="57"/>
      <c r="M54" s="57"/>
      <c r="N54" s="57"/>
      <c r="O54" s="57"/>
      <c r="P54" s="57"/>
      <c r="Q54" s="57"/>
    </row>
    <row r="55" spans="1:17">
      <c r="A55" s="57"/>
      <c r="B55" s="57"/>
      <c r="C55" s="57"/>
      <c r="D55" s="57"/>
      <c r="E55" s="57"/>
      <c r="F55" s="57"/>
      <c r="G55" s="57"/>
      <c r="H55" s="57"/>
      <c r="I55" s="57"/>
      <c r="J55" s="57"/>
      <c r="K55" s="57"/>
      <c r="L55" s="57"/>
      <c r="M55" s="57"/>
      <c r="N55" s="57"/>
      <c r="O55" s="57"/>
      <c r="P55" s="57"/>
      <c r="Q55" s="57"/>
    </row>
    <row r="56" spans="1:17">
      <c r="A56" s="57"/>
      <c r="B56" s="57"/>
      <c r="C56" s="57"/>
      <c r="D56" s="57"/>
      <c r="E56" s="57"/>
      <c r="F56" s="57"/>
      <c r="G56" s="57"/>
      <c r="H56" s="57"/>
      <c r="I56" s="57"/>
      <c r="J56" s="57"/>
      <c r="K56" s="57"/>
      <c r="L56" s="57"/>
      <c r="M56" s="57"/>
      <c r="N56" s="57"/>
      <c r="O56" s="57"/>
      <c r="P56" s="57"/>
      <c r="Q56" s="57"/>
    </row>
  </sheetData>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4D624-F28C-42CC-A12F-9EB8A99F628B}">
  <sheetPr>
    <tabColor rgb="FFFF0000"/>
  </sheetPr>
  <dimension ref="B2:L28"/>
  <sheetViews>
    <sheetView showGridLines="0" workbookViewId="0"/>
  </sheetViews>
  <sheetFormatPr defaultColWidth="8.7109375" defaultRowHeight="15"/>
  <cols>
    <col min="2" max="2" width="36.7109375" customWidth="1"/>
    <col min="4" max="4" width="19.7109375" customWidth="1"/>
    <col min="5" max="5" width="2.7109375" customWidth="1"/>
    <col min="6" max="6" width="14.42578125" style="72" customWidth="1"/>
    <col min="7" max="7" width="3" style="72" customWidth="1"/>
    <col min="8" max="8" width="14.42578125" style="72" customWidth="1"/>
    <col min="9" max="9" width="3" style="72" customWidth="1"/>
    <col min="10" max="10" width="14.42578125" style="72" customWidth="1"/>
    <col min="11" max="11" width="3" style="72" customWidth="1"/>
    <col min="12" max="12" width="14.42578125" style="72" customWidth="1"/>
    <col min="13" max="13" width="3" customWidth="1"/>
    <col min="14" max="14" width="14.42578125" customWidth="1"/>
  </cols>
  <sheetData>
    <row r="2" spans="2:4" ht="18">
      <c r="B2" s="70" t="s">
        <v>1</v>
      </c>
    </row>
    <row r="4" spans="2:4" ht="15.95" thickBot="1">
      <c r="B4" s="71" t="s">
        <v>2</v>
      </c>
    </row>
    <row r="5" spans="2:4" ht="5.0999999999999996" customHeight="1">
      <c r="B5" s="168" t="s">
        <v>3</v>
      </c>
      <c r="C5" s="169"/>
      <c r="D5" s="170"/>
    </row>
    <row r="6" spans="2:4">
      <c r="B6" s="171"/>
      <c r="C6" s="172"/>
      <c r="D6" s="173"/>
    </row>
    <row r="7" spans="2:4" ht="5.0999999999999996" customHeight="1">
      <c r="B7" s="171"/>
      <c r="C7" s="172"/>
      <c r="D7" s="173"/>
    </row>
    <row r="8" spans="2:4" ht="36.75" customHeight="1" thickBot="1">
      <c r="B8" s="174"/>
      <c r="C8" s="175"/>
      <c r="D8" s="176"/>
    </row>
    <row r="9" spans="2:4" ht="36.75" customHeight="1" thickBot="1">
      <c r="B9" s="196" t="s">
        <v>4</v>
      </c>
      <c r="C9" s="197"/>
      <c r="D9" s="198"/>
    </row>
    <row r="10" spans="2:4" ht="36.75" hidden="1" customHeight="1">
      <c r="B10" s="73"/>
      <c r="C10" s="74"/>
      <c r="D10" s="75"/>
    </row>
    <row r="11" spans="2:4" ht="36.75" hidden="1" customHeight="1">
      <c r="B11" s="73"/>
      <c r="C11" s="74"/>
      <c r="D11" s="75"/>
    </row>
    <row r="12" spans="2:4" ht="36.75" hidden="1" customHeight="1" thickBot="1">
      <c r="B12" s="73"/>
      <c r="C12" s="74"/>
      <c r="D12" s="75"/>
    </row>
    <row r="13" spans="2:4" ht="5.0999999999999996" customHeight="1">
      <c r="B13" s="177" t="s">
        <v>5</v>
      </c>
      <c r="C13" s="178"/>
      <c r="D13" s="179"/>
    </row>
    <row r="14" spans="2:4">
      <c r="B14" s="180"/>
      <c r="C14" s="181"/>
      <c r="D14" s="182"/>
    </row>
    <row r="15" spans="2:4" ht="4.5" customHeight="1">
      <c r="B15" s="180"/>
      <c r="C15" s="181"/>
      <c r="D15" s="182"/>
    </row>
    <row r="16" spans="2:4" ht="24" customHeight="1" thickBot="1">
      <c r="B16" s="183"/>
      <c r="C16" s="184"/>
      <c r="D16" s="185"/>
    </row>
    <row r="17" spans="2:4" ht="5.0999999999999996" customHeight="1">
      <c r="B17" s="186" t="s">
        <v>6</v>
      </c>
      <c r="C17" s="187"/>
      <c r="D17" s="188"/>
    </row>
    <row r="18" spans="2:4" ht="14.85" customHeight="1">
      <c r="B18" s="189"/>
      <c r="C18" s="190"/>
      <c r="D18" s="191"/>
    </row>
    <row r="19" spans="2:4" ht="35.25" customHeight="1" thickBot="1">
      <c r="B19" s="192"/>
      <c r="C19" s="193"/>
      <c r="D19" s="194"/>
    </row>
    <row r="20" spans="2:4" ht="22.5" customHeight="1">
      <c r="B20" s="190"/>
      <c r="C20" s="190"/>
      <c r="D20" s="190"/>
    </row>
    <row r="21" spans="2:4" ht="5.85" customHeight="1"/>
    <row r="24" spans="2:4">
      <c r="B24" s="195" t="s">
        <v>7</v>
      </c>
      <c r="C24" s="195"/>
      <c r="D24" s="195"/>
    </row>
    <row r="25" spans="2:4" ht="42" customHeight="1">
      <c r="B25" s="195"/>
      <c r="C25" s="195"/>
      <c r="D25" s="195"/>
    </row>
    <row r="26" spans="2:4" ht="14.85" customHeight="1"/>
    <row r="28" spans="2:4" ht="14.85" customHeight="1"/>
  </sheetData>
  <mergeCells count="6">
    <mergeCell ref="B5:D8"/>
    <mergeCell ref="B13:D16"/>
    <mergeCell ref="B17:D19"/>
    <mergeCell ref="B20:D20"/>
    <mergeCell ref="B24:D25"/>
    <mergeCell ref="B9:D9"/>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2303A-ABF4-438D-9D5E-E5B25316AB69}">
  <dimension ref="A1:V68"/>
  <sheetViews>
    <sheetView showGridLines="0" tabSelected="1" zoomScaleNormal="100" workbookViewId="0"/>
  </sheetViews>
  <sheetFormatPr defaultColWidth="12.42578125" defaultRowHeight="15.95" outlineLevelRow="1"/>
  <cols>
    <col min="1" max="1" width="5.42578125" style="4" customWidth="1"/>
    <col min="2" max="2" width="64.42578125" style="4" customWidth="1"/>
    <col min="3" max="3" width="12.140625" style="4" customWidth="1"/>
    <col min="4" max="4" width="19.28515625" style="4" customWidth="1"/>
    <col min="5" max="5" width="14.42578125" style="41" bestFit="1" customWidth="1"/>
    <col min="6" max="6" width="14.140625" style="38" customWidth="1"/>
    <col min="7" max="7" width="16.7109375" style="38" customWidth="1"/>
    <col min="8" max="10" width="14.140625" style="38" customWidth="1"/>
    <col min="11" max="11" width="2.7109375" style="4" customWidth="1"/>
    <col min="12" max="12" width="33.7109375" style="4" customWidth="1"/>
    <col min="13" max="16384" width="12.42578125" style="4"/>
  </cols>
  <sheetData>
    <row r="1" spans="1:22">
      <c r="A1" s="1"/>
      <c r="B1" s="1"/>
      <c r="C1" s="1"/>
      <c r="D1" s="1"/>
      <c r="E1" s="2"/>
      <c r="F1" s="3"/>
      <c r="G1" s="3"/>
      <c r="H1" s="3"/>
      <c r="I1" s="3"/>
      <c r="J1" s="3"/>
      <c r="K1" s="1"/>
      <c r="L1" s="1"/>
      <c r="M1" s="1"/>
      <c r="N1" s="1"/>
      <c r="O1" s="1"/>
      <c r="P1" s="1"/>
      <c r="Q1" s="1"/>
      <c r="R1" s="1"/>
      <c r="S1" s="1"/>
      <c r="T1" s="1"/>
      <c r="U1" s="1"/>
      <c r="V1" s="1"/>
    </row>
    <row r="2" spans="1:22" ht="18.95">
      <c r="A2" s="1"/>
      <c r="B2" s="199"/>
      <c r="C2" s="199"/>
      <c r="D2" s="199"/>
      <c r="E2" s="199"/>
      <c r="F2" s="199"/>
      <c r="G2" s="199"/>
      <c r="H2" s="199"/>
      <c r="I2" s="199"/>
      <c r="J2" s="199"/>
      <c r="K2" s="199"/>
      <c r="L2" s="5"/>
      <c r="M2" s="6"/>
      <c r="N2" s="1"/>
      <c r="O2" s="1"/>
      <c r="P2" s="1"/>
      <c r="Q2" s="1"/>
      <c r="R2" s="1"/>
      <c r="S2" s="1"/>
      <c r="T2" s="1"/>
      <c r="U2" s="1"/>
      <c r="V2" s="1"/>
    </row>
    <row r="3" spans="1:22">
      <c r="A3" s="1"/>
      <c r="B3" s="200">
        <f>Title!$F$14</f>
        <v>0</v>
      </c>
      <c r="C3" s="200"/>
      <c r="D3" s="200"/>
      <c r="E3" s="200"/>
      <c r="F3" s="200"/>
      <c r="G3" s="200"/>
      <c r="H3" s="200"/>
      <c r="I3" s="200"/>
      <c r="J3" s="200"/>
      <c r="K3" s="200"/>
      <c r="L3" s="1"/>
      <c r="M3" s="1"/>
      <c r="N3" s="1"/>
      <c r="O3" s="1"/>
      <c r="P3" s="1"/>
      <c r="Q3" s="1"/>
      <c r="R3" s="1"/>
      <c r="S3" s="1"/>
      <c r="T3" s="1"/>
      <c r="U3" s="1"/>
      <c r="V3" s="1"/>
    </row>
    <row r="4" spans="1:22">
      <c r="A4" s="1"/>
      <c r="B4" s="1"/>
      <c r="C4" s="1"/>
      <c r="D4" s="1"/>
      <c r="E4" s="2"/>
      <c r="F4" s="3"/>
      <c r="G4" s="3"/>
      <c r="H4" s="3"/>
      <c r="I4" s="3"/>
      <c r="J4" s="3"/>
      <c r="K4" s="1"/>
      <c r="L4" s="1"/>
      <c r="M4" s="1"/>
      <c r="N4" s="1"/>
      <c r="O4" s="1"/>
      <c r="P4" s="1"/>
      <c r="Q4" s="1"/>
      <c r="R4" s="1"/>
      <c r="S4" s="1"/>
      <c r="T4" s="1"/>
      <c r="U4" s="1"/>
      <c r="V4" s="1"/>
    </row>
    <row r="5" spans="1:22">
      <c r="A5" s="1"/>
      <c r="B5" s="1"/>
      <c r="C5" s="1"/>
      <c r="D5" s="1"/>
      <c r="E5" s="2"/>
      <c r="F5" s="3"/>
      <c r="G5" s="3"/>
      <c r="H5" s="3"/>
      <c r="I5" s="3"/>
      <c r="J5" s="3"/>
      <c r="K5" s="1"/>
      <c r="L5" s="1"/>
      <c r="M5" s="1"/>
      <c r="N5" s="1"/>
      <c r="O5" s="1"/>
      <c r="P5" s="1"/>
      <c r="Q5" s="1"/>
      <c r="R5" s="1"/>
      <c r="S5" s="1"/>
      <c r="T5" s="1"/>
      <c r="U5" s="1"/>
      <c r="V5" s="1"/>
    </row>
    <row r="6" spans="1:22" ht="21.95">
      <c r="A6" s="1"/>
      <c r="B6" s="77" t="s">
        <v>8</v>
      </c>
      <c r="C6" s="44"/>
      <c r="D6" s="43"/>
      <c r="E6" s="45"/>
      <c r="F6" s="44"/>
      <c r="G6" s="44"/>
      <c r="H6" s="44"/>
      <c r="I6" s="44"/>
      <c r="J6" s="44"/>
      <c r="K6" s="44"/>
      <c r="L6" s="44"/>
      <c r="M6" s="44"/>
      <c r="N6" s="1"/>
      <c r="O6" s="1"/>
      <c r="P6" s="1"/>
      <c r="Q6" s="1"/>
      <c r="R6" s="1"/>
      <c r="S6" s="1"/>
      <c r="T6" s="1"/>
      <c r="U6" s="1"/>
      <c r="V6" s="1"/>
    </row>
    <row r="7" spans="1:22">
      <c r="A7" s="1"/>
      <c r="B7" s="1"/>
      <c r="C7" s="1"/>
      <c r="D7" s="1"/>
      <c r="E7" s="2"/>
      <c r="F7" s="3"/>
      <c r="G7" s="3"/>
      <c r="H7" s="3"/>
      <c r="I7" s="3"/>
      <c r="J7" s="3"/>
      <c r="K7" s="1"/>
      <c r="L7" s="1"/>
      <c r="M7" s="1"/>
      <c r="N7" s="1"/>
      <c r="O7" s="1"/>
      <c r="P7" s="1"/>
      <c r="Q7" s="1"/>
      <c r="R7" s="1"/>
      <c r="S7" s="1"/>
      <c r="T7" s="1"/>
      <c r="U7" s="1"/>
      <c r="V7" s="1"/>
    </row>
    <row r="8" spans="1:22" ht="17.100000000000001">
      <c r="A8" s="1"/>
      <c r="B8" s="43" t="s">
        <v>9</v>
      </c>
      <c r="C8" s="44"/>
      <c r="D8" s="43"/>
      <c r="E8" s="45"/>
      <c r="F8" s="44"/>
      <c r="G8" s="44"/>
      <c r="H8" s="44"/>
      <c r="I8" s="44"/>
      <c r="J8" s="44"/>
      <c r="K8" s="44"/>
      <c r="L8" s="44"/>
      <c r="M8" s="44"/>
      <c r="N8" s="1"/>
      <c r="O8" s="1"/>
      <c r="P8" s="1"/>
      <c r="Q8" s="1"/>
      <c r="R8" s="1"/>
      <c r="S8" s="1"/>
      <c r="T8" s="1"/>
      <c r="U8" s="1"/>
      <c r="V8" s="1"/>
    </row>
    <row r="9" spans="1:22" ht="17.100000000000001" outlineLevel="1">
      <c r="A9" s="1"/>
      <c r="B9" s="1"/>
      <c r="C9" s="1"/>
      <c r="D9" s="1"/>
      <c r="E9" s="2"/>
      <c r="F9" s="8" t="s">
        <v>10</v>
      </c>
      <c r="G9" s="8" t="s">
        <v>11</v>
      </c>
      <c r="H9" s="8" t="s">
        <v>12</v>
      </c>
      <c r="I9" s="8" t="s">
        <v>12</v>
      </c>
      <c r="J9" s="8" t="s">
        <v>12</v>
      </c>
      <c r="K9" s="1"/>
      <c r="L9" s="1"/>
      <c r="M9" s="1"/>
      <c r="N9" s="1"/>
      <c r="O9" s="1"/>
      <c r="P9" s="1"/>
      <c r="Q9" s="1"/>
      <c r="R9" s="1"/>
      <c r="S9" s="1"/>
      <c r="T9" s="1"/>
      <c r="U9" s="1"/>
      <c r="V9" s="1"/>
    </row>
    <row r="10" spans="1:22" ht="17.100000000000001" outlineLevel="1">
      <c r="A10" s="1"/>
      <c r="B10" s="9" t="s">
        <v>13</v>
      </c>
      <c r="C10" s="9"/>
      <c r="D10" s="10" t="s">
        <v>14</v>
      </c>
      <c r="E10" s="10"/>
      <c r="F10" s="11">
        <v>1</v>
      </c>
      <c r="G10" s="11">
        <v>2</v>
      </c>
      <c r="H10" s="11">
        <v>3</v>
      </c>
      <c r="I10" s="11">
        <v>4</v>
      </c>
      <c r="J10" s="11">
        <v>5</v>
      </c>
      <c r="K10" s="1"/>
      <c r="L10" s="12" t="s">
        <v>15</v>
      </c>
      <c r="M10" s="1"/>
      <c r="N10" s="1"/>
      <c r="O10" s="1"/>
      <c r="P10" s="1"/>
      <c r="Q10" s="1"/>
      <c r="R10" s="1"/>
      <c r="S10" s="1"/>
      <c r="T10" s="1"/>
      <c r="U10" s="1"/>
      <c r="V10" s="1"/>
    </row>
    <row r="11" spans="1:22" outlineLevel="1">
      <c r="A11" s="1"/>
      <c r="B11" s="1" t="s">
        <v>16</v>
      </c>
      <c r="C11" s="13"/>
      <c r="D11" s="1" t="s">
        <v>17</v>
      </c>
      <c r="E11" s="14"/>
      <c r="F11" s="48">
        <v>0</v>
      </c>
      <c r="G11" s="48">
        <v>0</v>
      </c>
      <c r="H11" s="48">
        <v>0</v>
      </c>
      <c r="I11" s="48">
        <v>0</v>
      </c>
      <c r="J11" s="48">
        <v>0</v>
      </c>
      <c r="K11" s="1"/>
      <c r="L11" s="1"/>
      <c r="M11" s="1"/>
      <c r="N11" s="1"/>
      <c r="O11" s="1"/>
      <c r="P11" s="1"/>
      <c r="Q11" s="1"/>
      <c r="R11" s="1"/>
      <c r="S11" s="1"/>
      <c r="T11" s="1"/>
      <c r="U11" s="1"/>
      <c r="V11" s="1"/>
    </row>
    <row r="12" spans="1:22" outlineLevel="1">
      <c r="A12" s="1"/>
      <c r="B12" s="1" t="s">
        <v>18</v>
      </c>
      <c r="C12" s="13"/>
      <c r="D12" s="2" t="s">
        <v>19</v>
      </c>
      <c r="E12" s="14"/>
      <c r="F12" s="49">
        <v>0</v>
      </c>
      <c r="G12" s="49">
        <v>0</v>
      </c>
      <c r="H12" s="49">
        <v>0</v>
      </c>
      <c r="I12" s="49">
        <v>0</v>
      </c>
      <c r="J12" s="49">
        <v>0</v>
      </c>
      <c r="K12" s="1"/>
      <c r="L12" s="1"/>
      <c r="M12" s="1"/>
      <c r="N12" s="1"/>
      <c r="O12" s="1"/>
      <c r="P12" s="1"/>
      <c r="Q12" s="1"/>
      <c r="R12" s="1"/>
      <c r="S12" s="1"/>
      <c r="T12" s="1"/>
      <c r="U12" s="1"/>
      <c r="V12" s="1"/>
    </row>
    <row r="13" spans="1:22" outlineLevel="1">
      <c r="A13" s="1"/>
      <c r="B13" s="1" t="s">
        <v>20</v>
      </c>
      <c r="C13" s="13"/>
      <c r="D13" s="2" t="s">
        <v>19</v>
      </c>
      <c r="E13" s="14"/>
      <c r="F13" s="50">
        <v>8.5000000000000006E-2</v>
      </c>
      <c r="G13" s="50">
        <v>8.5000000000000006E-2</v>
      </c>
      <c r="H13" s="50">
        <v>8.5000000000000006E-2</v>
      </c>
      <c r="I13" s="50">
        <v>8.5000000000000006E-2</v>
      </c>
      <c r="J13" s="50">
        <v>8.5000000000000006E-2</v>
      </c>
      <c r="K13" s="1"/>
      <c r="L13" s="1"/>
      <c r="M13" s="1"/>
      <c r="N13" s="1"/>
      <c r="O13" s="1"/>
      <c r="P13" s="1"/>
      <c r="Q13" s="1"/>
      <c r="R13" s="1"/>
      <c r="S13" s="1"/>
      <c r="T13" s="1"/>
      <c r="U13" s="1"/>
      <c r="V13" s="1"/>
    </row>
    <row r="14" spans="1:22" outlineLevel="1">
      <c r="A14" s="1"/>
      <c r="B14" s="1" t="s">
        <v>21</v>
      </c>
      <c r="C14" s="13"/>
      <c r="D14" s="2" t="s">
        <v>22</v>
      </c>
      <c r="E14" s="46" t="e" vm="1">
        <v>#VALUE!</v>
      </c>
      <c r="F14" s="47" cm="1">
        <f t="array" ref="F14">_FV(E14,"Price")</f>
        <v>133.5</v>
      </c>
      <c r="G14" s="47">
        <f>ROUND(F14,0)+2</f>
        <v>136</v>
      </c>
      <c r="H14" s="47">
        <f t="shared" ref="H14:J14" si="0">ROUND(G14,0)+2</f>
        <v>138</v>
      </c>
      <c r="I14" s="47">
        <f t="shared" si="0"/>
        <v>140</v>
      </c>
      <c r="J14" s="47">
        <f t="shared" si="0"/>
        <v>142</v>
      </c>
      <c r="K14" s="1"/>
      <c r="L14" s="1"/>
      <c r="M14" s="1"/>
      <c r="N14" s="1"/>
      <c r="O14" s="1"/>
      <c r="P14" s="1"/>
      <c r="Q14" s="1"/>
      <c r="R14" s="1"/>
      <c r="S14" s="1"/>
      <c r="T14" s="1"/>
      <c r="U14" s="1"/>
      <c r="V14" s="1"/>
    </row>
    <row r="15" spans="1:22" outlineLevel="1">
      <c r="A15" s="1"/>
      <c r="B15" s="1" t="s">
        <v>23</v>
      </c>
      <c r="C15" s="13"/>
      <c r="D15" s="2" t="s">
        <v>19</v>
      </c>
      <c r="E15" s="14"/>
      <c r="F15" s="50">
        <v>0</v>
      </c>
      <c r="G15" s="50">
        <v>0.03</v>
      </c>
      <c r="H15" s="50">
        <v>0.03</v>
      </c>
      <c r="I15" s="50">
        <v>0.03</v>
      </c>
      <c r="J15" s="50">
        <v>0.03</v>
      </c>
      <c r="K15" s="1"/>
      <c r="L15" s="1"/>
      <c r="M15" s="1"/>
      <c r="N15" s="1"/>
      <c r="O15" s="1"/>
      <c r="P15" s="1"/>
      <c r="Q15" s="1"/>
      <c r="R15" s="1"/>
      <c r="S15" s="1"/>
      <c r="T15" s="1"/>
      <c r="U15" s="1"/>
      <c r="V15" s="1"/>
    </row>
    <row r="16" spans="1:22" s="15" customFormat="1" outlineLevel="1">
      <c r="A16" s="13"/>
      <c r="B16" s="13" t="s">
        <v>24</v>
      </c>
      <c r="C16" s="13"/>
      <c r="D16" s="13"/>
      <c r="E16" s="14"/>
      <c r="F16" s="13"/>
      <c r="G16" s="13"/>
      <c r="H16" s="13"/>
      <c r="I16" s="13"/>
      <c r="J16" s="13"/>
      <c r="K16" s="13"/>
      <c r="L16" s="13"/>
      <c r="M16" s="13"/>
      <c r="N16" s="13"/>
      <c r="O16" s="13"/>
      <c r="P16" s="13"/>
      <c r="Q16" s="13"/>
      <c r="R16" s="13"/>
      <c r="S16" s="13"/>
      <c r="T16" s="13"/>
      <c r="U16" s="13"/>
      <c r="V16" s="13"/>
    </row>
    <row r="17" spans="1:22" s="15" customFormat="1" outlineLevel="1">
      <c r="A17" s="13"/>
      <c r="B17" s="13"/>
      <c r="C17" s="13"/>
      <c r="D17" s="13"/>
      <c r="E17" s="14"/>
      <c r="F17" s="13"/>
      <c r="G17" s="13"/>
      <c r="H17" s="13"/>
      <c r="I17" s="13"/>
      <c r="J17" s="13"/>
      <c r="K17" s="13"/>
      <c r="L17" s="13"/>
      <c r="M17" s="13"/>
      <c r="N17" s="13"/>
      <c r="O17" s="13"/>
      <c r="P17" s="13"/>
      <c r="Q17" s="13"/>
      <c r="R17" s="13"/>
      <c r="S17" s="13"/>
      <c r="T17" s="13"/>
      <c r="U17" s="13"/>
      <c r="V17" s="13"/>
    </row>
    <row r="18" spans="1:22" ht="17.100000000000001" outlineLevel="1">
      <c r="A18" s="1"/>
      <c r="B18" s="7" t="s">
        <v>25</v>
      </c>
      <c r="C18" s="13"/>
      <c r="D18" s="7"/>
      <c r="E18" s="16"/>
      <c r="F18" s="8" t="s">
        <v>26</v>
      </c>
      <c r="G18" s="8" t="s">
        <v>11</v>
      </c>
      <c r="H18" s="8" t="s">
        <v>12</v>
      </c>
      <c r="I18" s="8" t="s">
        <v>12</v>
      </c>
      <c r="J18" s="8" t="s">
        <v>12</v>
      </c>
      <c r="K18" s="1"/>
      <c r="L18" s="1"/>
      <c r="M18" s="1"/>
      <c r="N18" s="1"/>
      <c r="O18" s="1"/>
      <c r="P18" s="1"/>
      <c r="Q18" s="1"/>
      <c r="R18" s="1"/>
      <c r="S18" s="1"/>
      <c r="T18" s="1"/>
      <c r="U18" s="1"/>
      <c r="V18" s="1"/>
    </row>
    <row r="19" spans="1:22" ht="33.950000000000003" outlineLevel="1">
      <c r="A19" s="1"/>
      <c r="B19" s="17" t="s">
        <v>13</v>
      </c>
      <c r="C19" s="10"/>
      <c r="D19" s="10" t="s">
        <v>14</v>
      </c>
      <c r="E19" s="10"/>
      <c r="F19" s="11" t="s">
        <v>27</v>
      </c>
      <c r="G19" s="11" t="s">
        <v>28</v>
      </c>
      <c r="H19" s="11" t="s">
        <v>29</v>
      </c>
      <c r="I19" s="11" t="s">
        <v>30</v>
      </c>
      <c r="J19" s="11" t="s">
        <v>31</v>
      </c>
      <c r="K19" s="1"/>
      <c r="L19" s="1"/>
      <c r="M19" s="1"/>
      <c r="N19" s="1"/>
      <c r="O19" s="1"/>
      <c r="P19" s="1"/>
      <c r="Q19" s="1"/>
      <c r="R19" s="1"/>
      <c r="S19" s="1"/>
      <c r="T19" s="1"/>
      <c r="U19" s="1"/>
      <c r="V19" s="1"/>
    </row>
    <row r="20" spans="1:22" outlineLevel="1">
      <c r="A20" s="1"/>
      <c r="B20" s="1" t="s">
        <v>32</v>
      </c>
      <c r="C20" s="13"/>
      <c r="D20" s="2" t="s">
        <v>19</v>
      </c>
      <c r="E20" s="18"/>
      <c r="F20" s="51">
        <f>F13</f>
        <v>8.5000000000000006E-2</v>
      </c>
      <c r="G20" s="51">
        <f t="shared" ref="G20:J20" si="1">G13</f>
        <v>8.5000000000000006E-2</v>
      </c>
      <c r="H20" s="51">
        <f t="shared" si="1"/>
        <v>8.5000000000000006E-2</v>
      </c>
      <c r="I20" s="51">
        <f t="shared" si="1"/>
        <v>8.5000000000000006E-2</v>
      </c>
      <c r="J20" s="51">
        <f t="shared" si="1"/>
        <v>8.5000000000000006E-2</v>
      </c>
      <c r="K20" s="1"/>
      <c r="L20" s="1"/>
      <c r="M20" s="1"/>
      <c r="N20" s="1"/>
      <c r="O20" s="1"/>
      <c r="P20" s="1"/>
      <c r="Q20" s="1"/>
      <c r="R20" s="1"/>
      <c r="S20" s="1"/>
      <c r="T20" s="1"/>
      <c r="U20" s="1"/>
      <c r="V20" s="1"/>
    </row>
    <row r="21" spans="1:22" outlineLevel="1">
      <c r="A21" s="1"/>
      <c r="B21" s="1" t="s">
        <v>33</v>
      </c>
      <c r="C21" s="13"/>
      <c r="D21" s="2" t="s">
        <v>19</v>
      </c>
      <c r="E21" s="19"/>
      <c r="F21" s="51">
        <f>F13</f>
        <v>8.5000000000000006E-2</v>
      </c>
      <c r="G21" s="51">
        <f t="shared" ref="G21:H21" si="2">G13</f>
        <v>8.5000000000000006E-2</v>
      </c>
      <c r="H21" s="51">
        <f t="shared" si="2"/>
        <v>8.5000000000000006E-2</v>
      </c>
      <c r="I21" s="51">
        <f>I13</f>
        <v>8.5000000000000006E-2</v>
      </c>
      <c r="J21" s="51">
        <f>J13</f>
        <v>8.5000000000000006E-2</v>
      </c>
      <c r="K21" s="1"/>
      <c r="L21" s="1"/>
      <c r="M21" s="1"/>
      <c r="N21" s="1"/>
      <c r="O21" s="1"/>
      <c r="P21" s="1"/>
      <c r="Q21" s="1"/>
      <c r="R21" s="1"/>
      <c r="S21" s="1"/>
      <c r="T21" s="1"/>
      <c r="U21" s="1"/>
      <c r="V21" s="1"/>
    </row>
    <row r="22" spans="1:22" outlineLevel="1">
      <c r="A22" s="1"/>
      <c r="B22" s="13" t="s">
        <v>34</v>
      </c>
      <c r="C22" s="13"/>
      <c r="D22" s="1"/>
      <c r="E22" s="2"/>
      <c r="F22" s="1"/>
      <c r="G22" s="1"/>
      <c r="H22" s="1"/>
      <c r="I22" s="1"/>
      <c r="J22" s="1"/>
      <c r="K22" s="1"/>
      <c r="L22" s="1"/>
      <c r="M22" s="1"/>
      <c r="N22" s="1"/>
      <c r="O22" s="1"/>
      <c r="P22" s="1"/>
      <c r="Q22" s="1"/>
      <c r="R22" s="1"/>
      <c r="S22" s="1"/>
      <c r="T22" s="1"/>
      <c r="U22" s="1"/>
      <c r="V22" s="1"/>
    </row>
    <row r="23" spans="1:22">
      <c r="A23" s="1"/>
      <c r="B23" s="1"/>
      <c r="C23" s="1"/>
      <c r="D23" s="1"/>
      <c r="E23" s="2"/>
      <c r="F23" s="3"/>
      <c r="G23" s="3"/>
      <c r="H23" s="3"/>
      <c r="I23" s="3"/>
      <c r="J23" s="3"/>
      <c r="K23" s="1"/>
      <c r="L23" s="1"/>
      <c r="M23" s="1"/>
      <c r="N23" s="1"/>
      <c r="O23" s="1"/>
      <c r="P23" s="1"/>
      <c r="Q23" s="1"/>
      <c r="R23" s="1"/>
      <c r="S23" s="1"/>
      <c r="T23" s="1"/>
      <c r="U23" s="1"/>
      <c r="V23" s="1"/>
    </row>
    <row r="24" spans="1:22" ht="17.100000000000001">
      <c r="A24" s="1"/>
      <c r="B24" s="43" t="s">
        <v>35</v>
      </c>
      <c r="C24" s="44"/>
      <c r="D24" s="43"/>
      <c r="E24" s="45"/>
      <c r="F24" s="44"/>
      <c r="G24" s="44"/>
      <c r="H24" s="44"/>
      <c r="I24" s="44"/>
      <c r="J24" s="44"/>
      <c r="K24" s="44"/>
      <c r="L24" s="44"/>
      <c r="M24" s="44"/>
      <c r="N24" s="1"/>
      <c r="O24" s="1"/>
      <c r="P24" s="1"/>
      <c r="Q24" s="1"/>
      <c r="R24" s="1"/>
      <c r="S24" s="1"/>
      <c r="T24" s="1"/>
      <c r="U24" s="1"/>
      <c r="V24" s="1"/>
    </row>
    <row r="25" spans="1:22" ht="33.950000000000003" outlineLevel="1">
      <c r="A25" s="1"/>
      <c r="B25" s="9" t="s">
        <v>13</v>
      </c>
      <c r="C25" s="9"/>
      <c r="D25" s="10" t="s">
        <v>14</v>
      </c>
      <c r="E25" s="10"/>
      <c r="F25" s="11" t="s">
        <v>27</v>
      </c>
      <c r="G25" s="11" t="s">
        <v>28</v>
      </c>
      <c r="H25" s="11" t="s">
        <v>29</v>
      </c>
      <c r="I25" s="11" t="s">
        <v>30</v>
      </c>
      <c r="J25" s="11" t="s">
        <v>31</v>
      </c>
      <c r="K25" s="1"/>
      <c r="L25" s="12" t="s">
        <v>15</v>
      </c>
      <c r="M25" s="1"/>
      <c r="N25" s="1"/>
      <c r="O25" s="1"/>
      <c r="P25" s="1"/>
      <c r="Q25" s="1"/>
      <c r="R25" s="1"/>
      <c r="S25" s="1"/>
      <c r="T25" s="1"/>
      <c r="U25" s="1"/>
      <c r="V25" s="1"/>
    </row>
    <row r="26" spans="1:22" outlineLevel="1">
      <c r="A26" s="1"/>
      <c r="B26" s="1" t="s">
        <v>36</v>
      </c>
      <c r="C26" s="20" t="s">
        <v>37</v>
      </c>
      <c r="D26" s="20" t="s">
        <v>38</v>
      </c>
      <c r="E26" s="2"/>
      <c r="F26" s="21"/>
      <c r="G26" s="21"/>
      <c r="H26" s="21"/>
      <c r="I26" s="21"/>
      <c r="J26" s="21"/>
      <c r="K26" s="1"/>
      <c r="L26" s="1" t="s">
        <v>39</v>
      </c>
      <c r="M26" s="1"/>
      <c r="N26" s="1"/>
      <c r="O26" s="1"/>
      <c r="P26" s="1"/>
      <c r="Q26" s="1"/>
      <c r="R26" s="1"/>
      <c r="S26" s="1"/>
      <c r="T26" s="1"/>
      <c r="U26" s="1"/>
      <c r="V26" s="1"/>
    </row>
    <row r="27" spans="1:22" outlineLevel="1">
      <c r="A27" s="1"/>
      <c r="B27" s="1" t="s">
        <v>40</v>
      </c>
      <c r="C27" s="1"/>
      <c r="D27" s="20" t="s">
        <v>38</v>
      </c>
      <c r="E27" s="2"/>
      <c r="F27" s="21"/>
      <c r="G27" s="22"/>
      <c r="H27" s="21"/>
      <c r="I27" s="21"/>
      <c r="J27" s="21"/>
      <c r="K27" s="1"/>
      <c r="L27" s="1" t="s">
        <v>39</v>
      </c>
      <c r="M27" s="1"/>
      <c r="N27" s="1"/>
      <c r="O27" s="1"/>
      <c r="P27" s="1"/>
      <c r="Q27" s="1"/>
      <c r="R27" s="1"/>
      <c r="S27" s="1"/>
      <c r="T27" s="1"/>
      <c r="U27" s="1"/>
      <c r="V27" s="1"/>
    </row>
    <row r="28" spans="1:22" outlineLevel="1">
      <c r="A28" s="1"/>
      <c r="B28" s="1" t="s">
        <v>41</v>
      </c>
      <c r="C28" s="1"/>
      <c r="D28" s="20" t="s">
        <v>38</v>
      </c>
      <c r="E28" s="2"/>
      <c r="F28" s="22"/>
      <c r="G28" s="23"/>
      <c r="H28" s="22"/>
      <c r="I28" s="22"/>
      <c r="J28" s="22"/>
      <c r="K28" s="1"/>
      <c r="L28" s="1" t="s">
        <v>39</v>
      </c>
      <c r="M28" s="24"/>
      <c r="N28" s="1"/>
      <c r="O28" s="1"/>
      <c r="P28" s="1"/>
      <c r="Q28" s="1"/>
      <c r="R28" s="1"/>
      <c r="S28" s="1"/>
      <c r="T28" s="1"/>
      <c r="U28" s="1"/>
      <c r="V28" s="1"/>
    </row>
    <row r="29" spans="1:22" outlineLevel="1">
      <c r="A29" s="1"/>
      <c r="B29" s="1" t="s">
        <v>42</v>
      </c>
      <c r="C29" s="1"/>
      <c r="D29" s="20" t="s">
        <v>38</v>
      </c>
      <c r="E29" s="2"/>
      <c r="F29" s="52"/>
      <c r="G29" s="25"/>
      <c r="H29" s="52"/>
      <c r="I29" s="52"/>
      <c r="J29" s="52"/>
      <c r="K29" s="1"/>
      <c r="L29" s="1" t="s">
        <v>39</v>
      </c>
      <c r="M29" s="1"/>
      <c r="N29" s="1"/>
      <c r="O29" s="1"/>
      <c r="P29" s="1"/>
      <c r="Q29" s="1"/>
      <c r="R29" s="1"/>
      <c r="S29" s="1"/>
      <c r="T29" s="1"/>
      <c r="U29" s="1"/>
      <c r="V29" s="1"/>
    </row>
    <row r="30" spans="1:22" outlineLevel="1">
      <c r="A30" s="1"/>
      <c r="B30" s="1" t="s">
        <v>43</v>
      </c>
      <c r="C30" s="1"/>
      <c r="D30" s="20" t="s">
        <v>38</v>
      </c>
      <c r="E30" s="2"/>
      <c r="F30" s="52"/>
      <c r="G30" s="25"/>
      <c r="H30" s="52"/>
      <c r="I30" s="52"/>
      <c r="J30" s="52"/>
      <c r="K30" s="1"/>
      <c r="L30" s="1" t="s">
        <v>39</v>
      </c>
      <c r="M30" s="1"/>
      <c r="N30" s="1"/>
      <c r="O30" s="1"/>
      <c r="P30" s="1"/>
      <c r="Q30" s="1"/>
      <c r="R30" s="1"/>
      <c r="S30" s="1"/>
      <c r="T30" s="1"/>
      <c r="U30" s="1"/>
      <c r="V30" s="1"/>
    </row>
    <row r="31" spans="1:22" outlineLevel="1">
      <c r="A31" s="1"/>
      <c r="B31" s="1" t="s">
        <v>44</v>
      </c>
      <c r="C31" s="1"/>
      <c r="D31" s="20" t="s">
        <v>38</v>
      </c>
      <c r="E31" s="2"/>
      <c r="F31" s="52"/>
      <c r="G31" s="25"/>
      <c r="H31" s="52"/>
      <c r="I31" s="52"/>
      <c r="J31" s="52"/>
      <c r="K31" s="1"/>
      <c r="L31" s="24" t="s">
        <v>45</v>
      </c>
      <c r="M31" s="26"/>
      <c r="N31" s="1"/>
      <c r="O31" s="1"/>
      <c r="P31" s="1"/>
      <c r="Q31" s="1"/>
      <c r="R31" s="1"/>
      <c r="S31" s="1"/>
      <c r="T31" s="1"/>
      <c r="U31" s="1"/>
      <c r="V31" s="1"/>
    </row>
    <row r="32" spans="1:22">
      <c r="A32" s="1"/>
      <c r="B32" s="1"/>
      <c r="C32" s="1"/>
      <c r="D32" s="1"/>
      <c r="E32" s="2"/>
      <c r="F32" s="3"/>
      <c r="G32" s="3"/>
      <c r="H32" s="3"/>
      <c r="I32" s="3"/>
      <c r="J32" s="3"/>
      <c r="K32" s="1"/>
      <c r="L32" s="26"/>
      <c r="M32" s="1"/>
      <c r="N32" s="1"/>
      <c r="O32" s="1"/>
      <c r="P32" s="1"/>
      <c r="Q32" s="1"/>
      <c r="R32" s="1"/>
      <c r="S32" s="1"/>
      <c r="T32" s="1"/>
      <c r="U32" s="1"/>
      <c r="V32" s="1"/>
    </row>
    <row r="33" spans="1:22" ht="17.100000000000001">
      <c r="A33" s="1"/>
      <c r="B33" s="43" t="s">
        <v>46</v>
      </c>
      <c r="C33" s="44"/>
      <c r="D33" s="43"/>
      <c r="E33" s="45"/>
      <c r="F33" s="44"/>
      <c r="G33" s="44"/>
      <c r="H33" s="44"/>
      <c r="I33" s="44"/>
      <c r="J33" s="44"/>
      <c r="K33" s="44"/>
      <c r="L33" s="44"/>
      <c r="M33" s="44"/>
      <c r="N33" s="1"/>
      <c r="O33" s="1"/>
      <c r="P33" s="1"/>
      <c r="Q33" s="1"/>
      <c r="R33" s="1"/>
      <c r="S33" s="1"/>
      <c r="T33" s="1"/>
      <c r="U33" s="1"/>
      <c r="V33" s="1"/>
    </row>
    <row r="34" spans="1:22" ht="17.100000000000001" outlineLevel="1">
      <c r="A34" s="1"/>
      <c r="B34" s="27"/>
      <c r="C34" s="28"/>
      <c r="D34" s="28"/>
      <c r="E34" s="8"/>
      <c r="F34" s="8" t="s">
        <v>47</v>
      </c>
      <c r="G34" s="8" t="s">
        <v>11</v>
      </c>
      <c r="H34" s="8" t="s">
        <v>11</v>
      </c>
      <c r="I34" s="8" t="s">
        <v>11</v>
      </c>
      <c r="J34" s="8" t="s">
        <v>11</v>
      </c>
      <c r="K34" s="1"/>
      <c r="L34" s="27"/>
      <c r="M34" s="1"/>
      <c r="N34" s="1"/>
      <c r="O34" s="1"/>
      <c r="P34" s="1"/>
      <c r="Q34" s="1"/>
      <c r="R34" s="1"/>
      <c r="S34" s="1"/>
      <c r="T34" s="1"/>
      <c r="U34" s="1"/>
      <c r="V34" s="1"/>
    </row>
    <row r="35" spans="1:22" ht="17.100000000000001" outlineLevel="1">
      <c r="A35" s="1"/>
      <c r="B35" s="12" t="s">
        <v>13</v>
      </c>
      <c r="C35" s="29"/>
      <c r="D35" s="29" t="s">
        <v>14</v>
      </c>
      <c r="E35" s="30"/>
      <c r="F35" s="30" t="s">
        <v>48</v>
      </c>
      <c r="G35" s="30">
        <v>2020</v>
      </c>
      <c r="H35" s="30">
        <v>2021</v>
      </c>
      <c r="I35" s="30">
        <v>2022</v>
      </c>
      <c r="J35" s="30">
        <v>2023</v>
      </c>
      <c r="K35" s="1"/>
      <c r="L35" s="12" t="s">
        <v>15</v>
      </c>
      <c r="M35" s="1"/>
      <c r="N35" s="1"/>
      <c r="O35" s="1"/>
      <c r="P35" s="1"/>
      <c r="Q35" s="1"/>
      <c r="R35" s="1"/>
      <c r="S35" s="1"/>
      <c r="T35" s="1"/>
      <c r="U35" s="1"/>
      <c r="V35" s="1"/>
    </row>
    <row r="36" spans="1:22" outlineLevel="1">
      <c r="A36" s="1"/>
      <c r="B36" s="7" t="s">
        <v>49</v>
      </c>
      <c r="C36" s="7"/>
      <c r="D36" s="1"/>
      <c r="E36" s="2"/>
      <c r="F36" s="31"/>
      <c r="G36" s="31"/>
      <c r="H36" s="3"/>
      <c r="I36" s="3"/>
      <c r="J36" s="3"/>
      <c r="K36" s="1"/>
      <c r="L36" s="1"/>
      <c r="M36" s="1"/>
      <c r="N36" s="1"/>
      <c r="O36" s="1"/>
      <c r="P36" s="1"/>
      <c r="Q36" s="1"/>
      <c r="R36" s="1"/>
      <c r="S36" s="1"/>
      <c r="T36" s="1"/>
      <c r="U36" s="1"/>
      <c r="V36" s="1"/>
    </row>
    <row r="37" spans="1:22" outlineLevel="1">
      <c r="A37" s="1"/>
      <c r="B37" s="1" t="s">
        <v>48</v>
      </c>
      <c r="C37" s="1"/>
      <c r="D37" s="2" t="s">
        <v>50</v>
      </c>
      <c r="E37" s="32"/>
      <c r="F37" s="53">
        <v>47564296</v>
      </c>
      <c r="G37" s="22"/>
      <c r="H37" s="22"/>
      <c r="I37" s="22"/>
      <c r="J37" s="22"/>
      <c r="K37" s="1"/>
      <c r="L37" s="1" t="s">
        <v>51</v>
      </c>
      <c r="M37" s="1"/>
      <c r="N37" s="1"/>
      <c r="O37" s="1"/>
      <c r="P37" s="1"/>
      <c r="Q37" s="1"/>
      <c r="R37" s="1"/>
      <c r="S37" s="1"/>
      <c r="T37" s="1"/>
      <c r="U37" s="1"/>
      <c r="V37" s="1"/>
    </row>
    <row r="38" spans="1:22" outlineLevel="1">
      <c r="A38" s="1"/>
      <c r="B38" s="1" t="s">
        <v>52</v>
      </c>
      <c r="C38" s="1"/>
      <c r="D38" s="2" t="s">
        <v>50</v>
      </c>
      <c r="E38" s="32"/>
      <c r="F38" s="53">
        <v>18334992</v>
      </c>
      <c r="G38" s="22"/>
      <c r="H38" s="22"/>
      <c r="I38" s="22"/>
      <c r="J38" s="22"/>
      <c r="K38" s="1"/>
      <c r="L38" s="1" t="s">
        <v>51</v>
      </c>
      <c r="M38" s="1"/>
      <c r="N38" s="1"/>
      <c r="O38" s="1"/>
      <c r="P38" s="1"/>
      <c r="Q38" s="1"/>
      <c r="R38" s="1"/>
      <c r="S38" s="1"/>
      <c r="T38" s="1"/>
      <c r="U38" s="1"/>
      <c r="V38" s="1"/>
    </row>
    <row r="39" spans="1:22" outlineLevel="1">
      <c r="A39" s="1"/>
      <c r="B39" s="1" t="s">
        <v>53</v>
      </c>
      <c r="C39" s="1"/>
      <c r="D39" s="2" t="s">
        <v>54</v>
      </c>
      <c r="E39" s="32"/>
      <c r="F39" s="54">
        <v>2.5999999999999999E-2</v>
      </c>
      <c r="G39" s="22"/>
      <c r="H39" s="22"/>
      <c r="I39" s="22"/>
      <c r="J39" s="22"/>
      <c r="K39" s="1"/>
      <c r="L39" s="1" t="s">
        <v>51</v>
      </c>
      <c r="M39" s="1"/>
      <c r="N39" s="1"/>
      <c r="O39" s="1"/>
      <c r="P39" s="1"/>
      <c r="Q39" s="1"/>
      <c r="R39" s="1"/>
      <c r="S39" s="1"/>
      <c r="T39" s="1"/>
      <c r="U39" s="1"/>
      <c r="V39" s="1"/>
    </row>
    <row r="40" spans="1:22">
      <c r="A40" s="1"/>
      <c r="B40" s="1"/>
      <c r="C40" s="1"/>
      <c r="D40" s="1"/>
      <c r="E40" s="2"/>
      <c r="F40" s="3"/>
      <c r="G40" s="3"/>
      <c r="H40" s="3"/>
      <c r="I40" s="3"/>
      <c r="J40" s="3"/>
      <c r="K40" s="1"/>
      <c r="L40" s="1"/>
      <c r="M40" s="1"/>
      <c r="N40" s="1"/>
      <c r="O40" s="1"/>
      <c r="P40" s="1"/>
      <c r="Q40" s="1"/>
      <c r="R40" s="1"/>
      <c r="S40" s="1"/>
      <c r="T40" s="1"/>
      <c r="U40" s="1"/>
      <c r="V40" s="1"/>
    </row>
    <row r="41" spans="1:22" ht="17.100000000000001">
      <c r="A41" s="1"/>
      <c r="B41" s="43" t="s">
        <v>55</v>
      </c>
      <c r="C41" s="44"/>
      <c r="D41" s="43"/>
      <c r="E41" s="45"/>
      <c r="F41" s="44"/>
      <c r="G41" s="44"/>
      <c r="H41" s="44"/>
      <c r="I41" s="44"/>
      <c r="J41" s="44"/>
      <c r="K41" s="44"/>
      <c r="L41" s="44"/>
      <c r="M41" s="44"/>
      <c r="N41" s="1"/>
      <c r="O41" s="1"/>
      <c r="P41" s="1"/>
      <c r="Q41" s="1"/>
      <c r="R41" s="1"/>
      <c r="S41" s="1"/>
      <c r="T41" s="1"/>
      <c r="U41" s="1"/>
      <c r="V41" s="1"/>
    </row>
    <row r="42" spans="1:22" ht="17.100000000000001" outlineLevel="1">
      <c r="A42" s="1"/>
      <c r="B42" s="1"/>
      <c r="C42" s="1"/>
      <c r="D42" s="1"/>
      <c r="E42" s="2"/>
      <c r="F42" s="8" t="s">
        <v>47</v>
      </c>
      <c r="G42" s="8" t="s">
        <v>11</v>
      </c>
      <c r="H42" s="8" t="s">
        <v>11</v>
      </c>
      <c r="I42" s="8" t="s">
        <v>11</v>
      </c>
      <c r="J42" s="8" t="s">
        <v>11</v>
      </c>
      <c r="K42" s="1"/>
      <c r="L42" s="1"/>
      <c r="M42" s="1"/>
      <c r="N42" s="1"/>
      <c r="O42" s="1"/>
      <c r="P42" s="1"/>
      <c r="Q42" s="1"/>
      <c r="R42" s="1"/>
      <c r="S42" s="1"/>
      <c r="T42" s="1"/>
      <c r="U42" s="1"/>
      <c r="V42" s="1"/>
    </row>
    <row r="43" spans="1:22" ht="17.100000000000001" outlineLevel="1">
      <c r="A43" s="1"/>
      <c r="B43" s="9" t="s">
        <v>13</v>
      </c>
      <c r="C43" s="9"/>
      <c r="D43" s="9" t="s">
        <v>14</v>
      </c>
      <c r="E43" s="30"/>
      <c r="F43" s="30">
        <v>2019</v>
      </c>
      <c r="G43" s="30">
        <v>2020</v>
      </c>
      <c r="H43" s="30">
        <v>2021</v>
      </c>
      <c r="I43" s="30">
        <v>2022</v>
      </c>
      <c r="J43" s="30">
        <v>2023</v>
      </c>
      <c r="K43" s="1"/>
      <c r="L43" s="12" t="s">
        <v>15</v>
      </c>
      <c r="M43" s="1"/>
      <c r="N43" s="1"/>
      <c r="O43" s="1"/>
      <c r="P43" s="1"/>
      <c r="Q43" s="1"/>
      <c r="R43" s="1"/>
      <c r="S43" s="1"/>
      <c r="T43" s="1"/>
      <c r="U43" s="1"/>
      <c r="V43" s="1"/>
    </row>
    <row r="44" spans="1:22" outlineLevel="1">
      <c r="A44" s="1"/>
      <c r="B44" s="7" t="s">
        <v>56</v>
      </c>
      <c r="C44" s="1"/>
      <c r="D44" s="1"/>
      <c r="E44" s="2"/>
      <c r="F44"/>
      <c r="G44"/>
      <c r="H44"/>
      <c r="I44"/>
      <c r="J44"/>
      <c r="K44" s="1"/>
      <c r="L44" s="1" t="s">
        <v>51</v>
      </c>
      <c r="M44" s="1"/>
      <c r="N44" s="1"/>
      <c r="O44" s="1"/>
      <c r="P44" s="1"/>
      <c r="Q44" s="1"/>
      <c r="R44" s="1"/>
      <c r="S44" s="1"/>
      <c r="T44" s="1"/>
      <c r="U44" s="1"/>
      <c r="V44" s="1"/>
    </row>
    <row r="45" spans="1:22" outlineLevel="1">
      <c r="A45" s="1"/>
      <c r="B45" s="34" t="s">
        <v>57</v>
      </c>
      <c r="C45" s="1"/>
      <c r="D45" s="1" t="s">
        <v>50</v>
      </c>
      <c r="E45" s="35"/>
      <c r="F45" s="33">
        <v>1453787</v>
      </c>
      <c r="G45" s="53"/>
      <c r="H45" s="53"/>
      <c r="I45" s="53"/>
      <c r="J45" s="53"/>
      <c r="K45" s="1"/>
      <c r="M45" s="1"/>
      <c r="N45" s="1"/>
      <c r="O45" s="1"/>
      <c r="P45" s="1"/>
      <c r="Q45" s="1"/>
      <c r="R45" s="1"/>
      <c r="S45" s="1"/>
      <c r="T45" s="1"/>
      <c r="U45" s="1"/>
      <c r="V45" s="1"/>
    </row>
    <row r="46" spans="1:22" outlineLevel="1">
      <c r="A46" s="1"/>
      <c r="B46" s="34" t="s">
        <v>58</v>
      </c>
      <c r="C46" s="1"/>
      <c r="D46" s="1" t="s">
        <v>50</v>
      </c>
      <c r="E46" s="35"/>
      <c r="F46" s="33">
        <v>1155574</v>
      </c>
      <c r="G46" s="53"/>
      <c r="H46" s="53"/>
      <c r="I46" s="53"/>
      <c r="J46" s="53"/>
      <c r="K46" s="1"/>
      <c r="L46" s="1"/>
      <c r="M46" s="1"/>
      <c r="N46" s="1"/>
      <c r="O46" s="1"/>
      <c r="P46" s="1"/>
      <c r="Q46" s="1"/>
      <c r="R46" s="1"/>
      <c r="S46" s="1"/>
      <c r="T46" s="1"/>
      <c r="U46" s="1"/>
      <c r="V46" s="1"/>
    </row>
    <row r="47" spans="1:22" outlineLevel="1">
      <c r="A47" s="1"/>
      <c r="B47" s="34" t="s">
        <v>59</v>
      </c>
      <c r="C47" s="1"/>
      <c r="D47" s="1" t="s">
        <v>50</v>
      </c>
      <c r="E47" s="35"/>
      <c r="F47" s="33">
        <v>605576</v>
      </c>
      <c r="G47" s="53"/>
      <c r="H47" s="53"/>
      <c r="I47" s="53"/>
      <c r="J47" s="53"/>
      <c r="K47" s="1"/>
      <c r="L47" s="1"/>
      <c r="M47" s="1"/>
      <c r="N47" s="1"/>
      <c r="O47" s="1"/>
      <c r="P47" s="1"/>
      <c r="Q47" s="1"/>
      <c r="R47" s="1"/>
      <c r="S47" s="1"/>
      <c r="T47" s="1"/>
      <c r="U47" s="1"/>
      <c r="V47" s="1"/>
    </row>
    <row r="48" spans="1:22" outlineLevel="1">
      <c r="A48" s="1"/>
      <c r="B48" s="34" t="s">
        <v>60</v>
      </c>
      <c r="C48" s="1"/>
      <c r="D48" s="1" t="s">
        <v>50</v>
      </c>
      <c r="E48" s="35"/>
      <c r="F48" s="33">
        <v>993183</v>
      </c>
      <c r="G48" s="53"/>
      <c r="H48" s="53"/>
      <c r="I48" s="53"/>
      <c r="J48" s="53"/>
      <c r="K48" s="1"/>
      <c r="L48" s="1"/>
      <c r="M48" s="1"/>
      <c r="N48" s="1"/>
      <c r="O48" s="1"/>
      <c r="P48" s="1"/>
      <c r="Q48" s="1"/>
      <c r="R48" s="1"/>
      <c r="S48" s="1"/>
      <c r="T48" s="1"/>
      <c r="U48" s="1"/>
      <c r="V48" s="1"/>
    </row>
    <row r="49" spans="1:22" outlineLevel="1">
      <c r="A49" s="1"/>
      <c r="B49" s="7" t="s">
        <v>61</v>
      </c>
      <c r="C49" s="1"/>
      <c r="D49" s="1"/>
      <c r="E49" s="2"/>
      <c r="F49"/>
      <c r="G49"/>
      <c r="H49"/>
      <c r="I49"/>
      <c r="J49"/>
      <c r="K49" s="1"/>
      <c r="L49" s="1" t="s">
        <v>51</v>
      </c>
      <c r="M49" s="1"/>
      <c r="N49" s="1"/>
      <c r="O49" s="1"/>
      <c r="P49" s="1"/>
      <c r="Q49" s="1"/>
      <c r="R49" s="1"/>
      <c r="S49" s="1"/>
      <c r="T49" s="1"/>
      <c r="U49" s="1"/>
      <c r="V49" s="1"/>
    </row>
    <row r="50" spans="1:22" outlineLevel="1">
      <c r="A50" s="1"/>
      <c r="B50" s="34" t="s">
        <v>57</v>
      </c>
      <c r="C50" s="1"/>
      <c r="D50" s="1" t="s">
        <v>50</v>
      </c>
      <c r="E50" s="35"/>
      <c r="F50" s="33">
        <v>607847</v>
      </c>
      <c r="G50" s="53"/>
      <c r="H50" s="53"/>
      <c r="I50" s="53"/>
      <c r="J50" s="53"/>
      <c r="K50" s="1"/>
      <c r="L50" s="1"/>
      <c r="M50" s="1"/>
      <c r="N50" s="1"/>
      <c r="O50" s="1"/>
      <c r="P50" s="1"/>
      <c r="Q50" s="1"/>
      <c r="R50" s="1"/>
      <c r="S50" s="1"/>
      <c r="T50" s="1"/>
      <c r="U50" s="1"/>
      <c r="V50" s="1"/>
    </row>
    <row r="51" spans="1:22" outlineLevel="1">
      <c r="A51" s="1"/>
      <c r="B51" s="34" t="s">
        <v>58</v>
      </c>
      <c r="C51" s="1"/>
      <c r="D51" s="1" t="s">
        <v>50</v>
      </c>
      <c r="E51" s="35"/>
      <c r="F51" s="33">
        <v>429805</v>
      </c>
      <c r="G51" s="53"/>
      <c r="H51" s="53"/>
      <c r="I51" s="53"/>
      <c r="J51" s="53"/>
      <c r="K51" s="1"/>
      <c r="L51" s="1"/>
      <c r="M51" s="1"/>
      <c r="N51" s="1"/>
      <c r="O51" s="1"/>
      <c r="P51" s="1"/>
      <c r="Q51" s="1"/>
      <c r="R51" s="1"/>
      <c r="S51" s="1"/>
      <c r="T51" s="1"/>
      <c r="U51" s="1"/>
      <c r="V51" s="1"/>
    </row>
    <row r="52" spans="1:22" outlineLevel="1">
      <c r="A52" s="1"/>
      <c r="B52" s="34" t="s">
        <v>59</v>
      </c>
      <c r="C52" s="1"/>
      <c r="D52" s="1" t="s">
        <v>50</v>
      </c>
      <c r="E52" s="35"/>
      <c r="F52" s="33">
        <v>207665</v>
      </c>
      <c r="G52" s="53"/>
      <c r="H52" s="53"/>
      <c r="I52" s="53"/>
      <c r="J52" s="53"/>
      <c r="K52" s="1"/>
      <c r="L52" s="1"/>
      <c r="M52" s="1"/>
      <c r="N52" s="1"/>
      <c r="O52" s="1"/>
      <c r="P52" s="1"/>
      <c r="Q52" s="1"/>
      <c r="R52" s="1"/>
      <c r="S52" s="1"/>
      <c r="T52" s="1"/>
      <c r="U52" s="1"/>
      <c r="V52" s="1"/>
    </row>
    <row r="53" spans="1:22" outlineLevel="1">
      <c r="A53" s="1"/>
      <c r="B53" s="34" t="s">
        <v>60</v>
      </c>
      <c r="C53" s="1"/>
      <c r="D53" s="1" t="s">
        <v>50</v>
      </c>
      <c r="E53" s="35"/>
      <c r="F53" s="33">
        <v>381152</v>
      </c>
      <c r="G53" s="53"/>
      <c r="H53" s="53"/>
      <c r="I53" s="53"/>
      <c r="J53" s="53"/>
      <c r="K53" s="1"/>
      <c r="L53" s="1"/>
      <c r="M53" s="1"/>
      <c r="N53" s="1"/>
      <c r="O53" s="1"/>
      <c r="P53" s="1"/>
      <c r="Q53" s="1"/>
      <c r="R53" s="1"/>
      <c r="S53" s="1"/>
      <c r="T53" s="1"/>
      <c r="U53" s="1"/>
      <c r="V53" s="1"/>
    </row>
    <row r="54" spans="1:22" outlineLevel="1">
      <c r="A54" s="1"/>
      <c r="B54" s="7" t="s">
        <v>53</v>
      </c>
      <c r="C54" s="1"/>
      <c r="D54" s="1"/>
      <c r="E54" s="2"/>
      <c r="F54"/>
      <c r="G54"/>
      <c r="H54"/>
      <c r="I54"/>
      <c r="J54"/>
      <c r="K54" s="1"/>
      <c r="L54" s="1" t="s">
        <v>51</v>
      </c>
      <c r="M54" s="1"/>
      <c r="N54" s="1"/>
      <c r="O54" s="1"/>
      <c r="P54" s="1"/>
      <c r="Q54" s="1"/>
      <c r="R54" s="1"/>
      <c r="S54" s="1"/>
      <c r="T54" s="1"/>
      <c r="U54" s="1"/>
      <c r="V54" s="1"/>
    </row>
    <row r="55" spans="1:22" outlineLevel="1">
      <c r="A55" s="1"/>
      <c r="B55" s="34" t="s">
        <v>57</v>
      </c>
      <c r="C55" s="1"/>
      <c r="D55" s="42" t="s">
        <v>19</v>
      </c>
      <c r="E55" s="36"/>
      <c r="F55" s="37"/>
      <c r="G55" s="33"/>
      <c r="H55" s="33"/>
      <c r="I55" s="33"/>
      <c r="J55" s="33"/>
      <c r="K55" s="1"/>
      <c r="L55" s="1"/>
      <c r="M55" s="1"/>
      <c r="N55" s="1"/>
      <c r="O55" s="1"/>
      <c r="P55" s="1"/>
      <c r="Q55" s="1"/>
      <c r="R55" s="1"/>
      <c r="S55" s="1"/>
      <c r="T55" s="1"/>
      <c r="U55" s="1"/>
      <c r="V55" s="1"/>
    </row>
    <row r="56" spans="1:22" outlineLevel="1">
      <c r="A56" s="1"/>
      <c r="B56" s="34" t="s">
        <v>58</v>
      </c>
      <c r="C56" s="1"/>
      <c r="D56" s="42" t="s">
        <v>19</v>
      </c>
      <c r="E56" s="36"/>
      <c r="F56" s="37"/>
      <c r="G56" s="33"/>
      <c r="H56" s="33"/>
      <c r="I56" s="33"/>
      <c r="J56" s="33"/>
      <c r="K56" s="1"/>
      <c r="L56" s="1"/>
      <c r="M56" s="1"/>
      <c r="N56" s="1"/>
      <c r="O56" s="1"/>
      <c r="P56" s="1"/>
      <c r="Q56" s="1"/>
      <c r="R56" s="1"/>
      <c r="S56" s="1"/>
      <c r="T56" s="1"/>
      <c r="U56" s="1"/>
      <c r="V56" s="1"/>
    </row>
    <row r="57" spans="1:22" outlineLevel="1">
      <c r="A57" s="1"/>
      <c r="B57" s="34" t="s">
        <v>59</v>
      </c>
      <c r="C57" s="1"/>
      <c r="D57" s="42" t="s">
        <v>19</v>
      </c>
      <c r="E57" s="36"/>
      <c r="F57" s="37"/>
      <c r="G57" s="33"/>
      <c r="H57" s="33"/>
      <c r="I57" s="33"/>
      <c r="J57" s="33"/>
      <c r="K57" s="1"/>
      <c r="L57" s="1"/>
      <c r="M57" s="1"/>
      <c r="N57" s="1"/>
      <c r="O57" s="1"/>
      <c r="P57" s="1"/>
      <c r="Q57" s="1"/>
      <c r="R57" s="1"/>
      <c r="S57" s="1"/>
      <c r="T57" s="1"/>
      <c r="U57" s="1"/>
      <c r="V57" s="1"/>
    </row>
    <row r="58" spans="1:22" outlineLevel="1">
      <c r="A58" s="1"/>
      <c r="B58" s="34" t="s">
        <v>60</v>
      </c>
      <c r="C58" s="1"/>
      <c r="D58" s="42" t="s">
        <v>19</v>
      </c>
      <c r="E58" s="36"/>
      <c r="F58" s="37"/>
      <c r="G58" s="33"/>
      <c r="H58" s="33"/>
      <c r="I58" s="33"/>
      <c r="J58" s="33"/>
      <c r="K58" s="1"/>
      <c r="L58" s="1"/>
      <c r="M58" s="1"/>
      <c r="N58" s="1"/>
      <c r="O58" s="1"/>
      <c r="P58" s="1"/>
      <c r="Q58" s="1"/>
      <c r="R58" s="1"/>
      <c r="S58" s="1"/>
      <c r="T58" s="1"/>
      <c r="U58" s="1"/>
      <c r="V58" s="1"/>
    </row>
    <row r="59" spans="1:22">
      <c r="A59" s="1"/>
      <c r="B59" s="1"/>
      <c r="C59" s="1"/>
      <c r="D59" s="1"/>
      <c r="E59" s="2"/>
      <c r="F59" s="3"/>
      <c r="G59" s="3"/>
      <c r="H59" s="3"/>
      <c r="I59" s="3"/>
      <c r="J59" s="3"/>
      <c r="K59" s="1"/>
      <c r="L59" s="1"/>
      <c r="M59" s="1"/>
      <c r="N59" s="1"/>
      <c r="O59" s="1"/>
      <c r="P59" s="1"/>
      <c r="Q59" s="1"/>
      <c r="R59" s="1"/>
      <c r="S59" s="1"/>
      <c r="T59" s="1"/>
      <c r="U59" s="1"/>
      <c r="V59" s="1"/>
    </row>
    <row r="60" spans="1:22" ht="17.100000000000001">
      <c r="A60" s="1"/>
      <c r="B60" s="43" t="s">
        <v>62</v>
      </c>
      <c r="C60" s="44"/>
      <c r="D60" s="43"/>
      <c r="E60" s="45"/>
      <c r="F60" s="44"/>
      <c r="G60" s="44"/>
      <c r="H60" s="44"/>
      <c r="I60" s="44"/>
      <c r="J60" s="44"/>
      <c r="K60" s="44"/>
      <c r="L60" s="44"/>
      <c r="M60" s="44"/>
      <c r="N60" s="1"/>
      <c r="O60" s="1"/>
      <c r="P60" s="1"/>
      <c r="Q60" s="1"/>
      <c r="R60" s="1"/>
      <c r="S60" s="1"/>
      <c r="T60" s="1"/>
      <c r="U60" s="1"/>
      <c r="V60" s="1"/>
    </row>
    <row r="61" spans="1:22" ht="17.100000000000001" outlineLevel="1">
      <c r="A61" s="1"/>
      <c r="B61" s="9" t="s">
        <v>13</v>
      </c>
      <c r="C61" s="9"/>
      <c r="D61" s="9" t="s">
        <v>14</v>
      </c>
      <c r="E61" s="10"/>
      <c r="F61" s="11" t="s">
        <v>63</v>
      </c>
      <c r="G61" s="11" t="s">
        <v>64</v>
      </c>
      <c r="H61" s="11" t="s">
        <v>65</v>
      </c>
      <c r="I61" s="11" t="s">
        <v>66</v>
      </c>
      <c r="J61" s="11"/>
      <c r="K61" s="1"/>
      <c r="L61" s="12" t="s">
        <v>15</v>
      </c>
      <c r="M61" s="1"/>
      <c r="N61" s="1"/>
      <c r="O61" s="1"/>
      <c r="P61" s="1"/>
      <c r="Q61" s="1"/>
      <c r="R61" s="1"/>
      <c r="S61" s="1"/>
      <c r="T61" s="1"/>
      <c r="U61" s="1"/>
      <c r="V61" s="1"/>
    </row>
    <row r="62" spans="1:22" ht="17.100000000000001" outlineLevel="1">
      <c r="A62" s="1"/>
      <c r="B62" s="1" t="s">
        <v>67</v>
      </c>
      <c r="C62" s="1"/>
      <c r="D62" s="1" t="s">
        <v>50</v>
      </c>
      <c r="E62" s="2"/>
      <c r="F62" s="22">
        <v>1</v>
      </c>
      <c r="G62" s="22">
        <v>1</v>
      </c>
      <c r="H62" s="22">
        <v>1</v>
      </c>
      <c r="I62" s="22">
        <v>1</v>
      </c>
      <c r="J62" s="22"/>
      <c r="K62" s="1"/>
      <c r="L62" s="39" t="s">
        <v>68</v>
      </c>
      <c r="M62" s="1"/>
      <c r="N62" s="1"/>
      <c r="O62" s="1"/>
      <c r="P62" s="1"/>
      <c r="Q62" s="1"/>
      <c r="R62" s="1"/>
      <c r="S62" s="1"/>
      <c r="T62" s="1"/>
      <c r="U62" s="1"/>
      <c r="V62" s="1"/>
    </row>
    <row r="63" spans="1:22" ht="17.100000000000001" outlineLevel="1">
      <c r="A63" s="1"/>
      <c r="B63" s="1" t="s">
        <v>69</v>
      </c>
      <c r="C63" s="1"/>
      <c r="D63" s="1" t="s">
        <v>50</v>
      </c>
      <c r="E63" s="2"/>
      <c r="F63" s="22">
        <v>7</v>
      </c>
      <c r="G63" s="22">
        <v>7</v>
      </c>
      <c r="H63" s="22">
        <v>4</v>
      </c>
      <c r="I63" s="22">
        <v>6</v>
      </c>
      <c r="J63" s="22"/>
      <c r="K63" s="1"/>
      <c r="L63" s="39" t="s">
        <v>68</v>
      </c>
      <c r="M63" s="1"/>
      <c r="N63" s="1"/>
      <c r="O63" s="1"/>
      <c r="P63" s="1"/>
      <c r="Q63" s="1"/>
      <c r="R63" s="1"/>
      <c r="S63" s="1"/>
      <c r="T63" s="1"/>
      <c r="U63" s="1"/>
      <c r="V63" s="1"/>
    </row>
    <row r="64" spans="1:22" ht="17.100000000000001" outlineLevel="1">
      <c r="A64" s="1"/>
      <c r="B64" s="40" t="s">
        <v>70</v>
      </c>
      <c r="C64" s="1"/>
      <c r="D64" s="1" t="s">
        <v>50</v>
      </c>
      <c r="E64" s="2"/>
      <c r="F64" s="22">
        <v>0</v>
      </c>
      <c r="G64" s="22">
        <v>1</v>
      </c>
      <c r="H64" s="22">
        <v>0</v>
      </c>
      <c r="I64" s="22">
        <v>0</v>
      </c>
      <c r="J64" s="22"/>
      <c r="K64" s="1"/>
      <c r="L64" s="39" t="s">
        <v>68</v>
      </c>
      <c r="M64" s="1"/>
      <c r="N64" s="1"/>
      <c r="O64" s="1"/>
      <c r="P64" s="1"/>
      <c r="Q64" s="1"/>
      <c r="R64" s="1"/>
      <c r="S64" s="1"/>
      <c r="T64" s="1"/>
      <c r="U64" s="1"/>
      <c r="V64" s="1"/>
    </row>
    <row r="65" spans="1:22" ht="17.100000000000001" outlineLevel="1">
      <c r="A65" s="1"/>
      <c r="B65" s="40" t="s">
        <v>71</v>
      </c>
      <c r="C65" s="1"/>
      <c r="D65" s="1" t="s">
        <v>50</v>
      </c>
      <c r="E65" s="2"/>
      <c r="F65" s="22">
        <v>1</v>
      </c>
      <c r="G65" s="22">
        <v>1</v>
      </c>
      <c r="H65" s="22">
        <v>0</v>
      </c>
      <c r="I65" s="22">
        <v>0</v>
      </c>
      <c r="J65" s="22"/>
      <c r="K65" s="1"/>
      <c r="L65" s="39" t="s">
        <v>68</v>
      </c>
      <c r="M65" s="1"/>
      <c r="N65" s="1"/>
      <c r="O65" s="1"/>
      <c r="P65" s="1"/>
      <c r="Q65" s="1"/>
      <c r="R65" s="1"/>
      <c r="S65" s="1"/>
      <c r="T65" s="1"/>
      <c r="U65" s="1"/>
      <c r="V65" s="1"/>
    </row>
    <row r="66" spans="1:22" ht="17.100000000000001" outlineLevel="1">
      <c r="A66" s="1"/>
      <c r="B66" s="40" t="s">
        <v>72</v>
      </c>
      <c r="C66" s="1"/>
      <c r="D66" s="1" t="s">
        <v>50</v>
      </c>
      <c r="E66" s="2"/>
      <c r="F66" s="22">
        <v>0</v>
      </c>
      <c r="G66" s="22">
        <v>0</v>
      </c>
      <c r="H66" s="22">
        <v>0</v>
      </c>
      <c r="I66" s="22">
        <v>0</v>
      </c>
      <c r="J66" s="22"/>
      <c r="K66" s="1"/>
      <c r="L66" s="39" t="s">
        <v>68</v>
      </c>
      <c r="M66" s="1"/>
      <c r="N66" s="1"/>
      <c r="O66" s="1"/>
      <c r="P66" s="1"/>
      <c r="Q66" s="1"/>
      <c r="R66" s="1"/>
      <c r="S66" s="1"/>
      <c r="T66" s="1"/>
      <c r="U66" s="1"/>
      <c r="V66" s="1"/>
    </row>
    <row r="67" spans="1:22" ht="17.100000000000001" outlineLevel="1">
      <c r="A67" s="1"/>
      <c r="B67" s="40" t="s">
        <v>73</v>
      </c>
      <c r="C67" s="1"/>
      <c r="D67" s="1" t="s">
        <v>50</v>
      </c>
      <c r="E67" s="2"/>
      <c r="F67" s="22">
        <v>0</v>
      </c>
      <c r="G67" s="22">
        <v>0</v>
      </c>
      <c r="H67" s="22">
        <v>0</v>
      </c>
      <c r="I67" s="22">
        <v>0</v>
      </c>
      <c r="J67" s="22"/>
      <c r="K67" s="1"/>
      <c r="L67" s="39" t="s">
        <v>68</v>
      </c>
      <c r="M67" s="1"/>
      <c r="N67" s="1"/>
      <c r="O67" s="1"/>
      <c r="P67" s="1"/>
      <c r="Q67" s="1"/>
      <c r="R67" s="1"/>
      <c r="S67" s="1"/>
      <c r="T67" s="1"/>
      <c r="U67" s="1"/>
      <c r="V67" s="1"/>
    </row>
    <row r="68" spans="1:22">
      <c r="A68" s="1"/>
      <c r="B68" s="1"/>
      <c r="C68" s="1"/>
      <c r="D68" s="1"/>
      <c r="E68" s="2"/>
      <c r="F68" s="3"/>
      <c r="G68" s="3"/>
      <c r="H68" s="3"/>
      <c r="I68" s="3"/>
      <c r="J68" s="3"/>
      <c r="K68" s="1"/>
      <c r="L68" s="1"/>
      <c r="M68" s="1"/>
      <c r="N68" s="1"/>
    </row>
  </sheetData>
  <dataConsolidate/>
  <mergeCells count="2">
    <mergeCell ref="B2:K2"/>
    <mergeCell ref="B3:K3"/>
  </mergeCells>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843B-BD14-41AB-A3B7-05956DC1E4B8}">
  <dimension ref="A1:H21"/>
  <sheetViews>
    <sheetView showGridLines="0" workbookViewId="0"/>
  </sheetViews>
  <sheetFormatPr defaultColWidth="8.85546875" defaultRowHeight="15"/>
  <cols>
    <col min="1" max="1" width="4.85546875" customWidth="1"/>
    <col min="2" max="2" width="42.42578125" bestFit="1" customWidth="1"/>
    <col min="3" max="8" width="24.28515625" customWidth="1"/>
  </cols>
  <sheetData>
    <row r="1" spans="1:8" s="56" customFormat="1" ht="15.95">
      <c r="A1" s="112"/>
      <c r="B1" s="112"/>
      <c r="C1" s="112"/>
      <c r="D1" s="112"/>
      <c r="E1" s="112"/>
      <c r="F1" s="112"/>
      <c r="G1" s="112"/>
      <c r="H1" s="112"/>
    </row>
    <row r="2" spans="1:8" s="56" customFormat="1" ht="15.95">
      <c r="A2" s="112"/>
      <c r="B2" s="69">
        <f>Title!$F$14</f>
        <v>0</v>
      </c>
      <c r="C2" s="113"/>
      <c r="D2" s="113"/>
      <c r="E2" s="113"/>
      <c r="F2" s="113"/>
      <c r="G2" s="113"/>
      <c r="H2" s="113"/>
    </row>
    <row r="3" spans="1:8" s="56" customFormat="1" ht="15.95">
      <c r="A3" s="112"/>
      <c r="B3" s="112"/>
      <c r="C3" s="112"/>
      <c r="D3" s="112"/>
      <c r="E3" s="112"/>
      <c r="F3" s="112"/>
      <c r="G3" s="112"/>
      <c r="H3" s="112"/>
    </row>
    <row r="4" spans="1:8" s="56" customFormat="1" ht="21">
      <c r="A4" s="112"/>
      <c r="B4" s="95" t="s">
        <v>74</v>
      </c>
      <c r="C4" s="114"/>
      <c r="D4" s="114"/>
      <c r="E4" s="114"/>
      <c r="F4" s="114"/>
      <c r="G4" s="114"/>
      <c r="H4" s="114"/>
    </row>
    <row r="5" spans="1:8">
      <c r="A5" s="144"/>
      <c r="B5" s="144"/>
      <c r="C5" s="144"/>
      <c r="D5" s="144"/>
      <c r="E5" s="144"/>
      <c r="F5" s="144"/>
      <c r="G5" s="144"/>
      <c r="H5" s="144"/>
    </row>
    <row r="6" spans="1:8">
      <c r="A6" s="144"/>
      <c r="B6" s="163"/>
      <c r="C6" s="139" t="s">
        <v>75</v>
      </c>
      <c r="D6" s="139" t="s">
        <v>76</v>
      </c>
      <c r="E6" s="139" t="s">
        <v>77</v>
      </c>
      <c r="F6" s="144"/>
      <c r="G6" s="144"/>
      <c r="H6" s="144"/>
    </row>
    <row r="7" spans="1:8">
      <c r="A7" s="144"/>
      <c r="B7" s="159" t="s">
        <v>78</v>
      </c>
      <c r="C7" s="80">
        <f>SUM(C8:C11)</f>
        <v>0</v>
      </c>
      <c r="D7" s="80">
        <f t="shared" ref="D7:E7" si="0">SUM(D8:D11)</f>
        <v>0</v>
      </c>
      <c r="E7" s="80">
        <f t="shared" si="0"/>
        <v>0</v>
      </c>
      <c r="F7" s="144"/>
      <c r="G7" s="144"/>
      <c r="H7" s="144"/>
    </row>
    <row r="8" spans="1:8">
      <c r="A8" s="144"/>
      <c r="B8" s="160" t="s">
        <v>79</v>
      </c>
      <c r="C8" s="78">
        <f>'Existing Financing'!G44*(10^6)</f>
        <v>0</v>
      </c>
      <c r="D8" s="78">
        <f>C8+(C8*Assumptions!G$13)</f>
        <v>0</v>
      </c>
      <c r="E8" s="78">
        <f>D8+(D8*Assumptions!H$13)</f>
        <v>0</v>
      </c>
      <c r="F8" s="144"/>
      <c r="G8" s="144"/>
      <c r="H8" s="144"/>
    </row>
    <row r="9" spans="1:8">
      <c r="A9" s="144"/>
      <c r="B9" s="160" t="s">
        <v>80</v>
      </c>
      <c r="C9" s="78">
        <f>'Existing Financing'!G45*(10^6)</f>
        <v>0</v>
      </c>
      <c r="D9" s="78">
        <f>C9+(C9*Assumptions!G$13)</f>
        <v>0</v>
      </c>
      <c r="E9" s="78">
        <f>D9+(D9*Assumptions!H$13)</f>
        <v>0</v>
      </c>
      <c r="F9" s="144"/>
      <c r="G9" s="144"/>
      <c r="H9" s="144"/>
    </row>
    <row r="10" spans="1:8">
      <c r="A10" s="144"/>
      <c r="B10" s="160" t="s">
        <v>81</v>
      </c>
      <c r="C10" s="78">
        <f>'Existing Financing'!G46*(10^6)</f>
        <v>0</v>
      </c>
      <c r="D10" s="78">
        <f>C10+(C10*Assumptions!G$13)</f>
        <v>0</v>
      </c>
      <c r="E10" s="78">
        <f>D10+(D10*Assumptions!H$13)</f>
        <v>0</v>
      </c>
      <c r="F10" s="144"/>
      <c r="G10" s="144"/>
      <c r="H10" s="144"/>
    </row>
    <row r="11" spans="1:8">
      <c r="A11" s="144"/>
      <c r="B11" s="161" t="s">
        <v>82</v>
      </c>
      <c r="C11" s="78">
        <f>'Existing Financing'!G47*(10^6)</f>
        <v>0</v>
      </c>
      <c r="D11" s="78">
        <f>C11+(C11*Assumptions!G$13)</f>
        <v>0</v>
      </c>
      <c r="E11" s="78">
        <f>D11+(D11*Assumptions!H$13)</f>
        <v>0</v>
      </c>
      <c r="F11" s="144"/>
      <c r="G11" s="144"/>
      <c r="H11" s="144"/>
    </row>
    <row r="12" spans="1:8">
      <c r="A12" s="144"/>
      <c r="B12" s="162" t="s">
        <v>83</v>
      </c>
      <c r="C12" s="80">
        <f>SUM(C13:C16)</f>
        <v>0</v>
      </c>
      <c r="D12" s="80">
        <f t="shared" ref="D12" si="1">SUM(D13:D16)</f>
        <v>0</v>
      </c>
      <c r="E12" s="80">
        <f t="shared" ref="E12" si="2">SUM(E13:E16)</f>
        <v>0</v>
      </c>
      <c r="F12" s="144"/>
      <c r="G12" s="144"/>
      <c r="H12" s="144"/>
    </row>
    <row r="13" spans="1:8">
      <c r="A13" s="144"/>
      <c r="B13" s="160" t="s">
        <v>79</v>
      </c>
      <c r="C13" s="78">
        <f>C18-C8</f>
        <v>0</v>
      </c>
      <c r="D13" s="78">
        <f t="shared" ref="D13:E13" si="3">D18-D8</f>
        <v>0</v>
      </c>
      <c r="E13" s="78">
        <f t="shared" si="3"/>
        <v>0</v>
      </c>
      <c r="F13" s="144"/>
      <c r="G13" s="144"/>
      <c r="H13" s="144"/>
    </row>
    <row r="14" spans="1:8">
      <c r="A14" s="144"/>
      <c r="B14" s="160" t="s">
        <v>80</v>
      </c>
      <c r="C14" s="78">
        <f>C19-C9</f>
        <v>0</v>
      </c>
      <c r="D14" s="78">
        <f>D19-D9</f>
        <v>0</v>
      </c>
      <c r="E14" s="78">
        <f t="shared" ref="E14" si="4">E19-E9</f>
        <v>0</v>
      </c>
      <c r="F14" s="144"/>
      <c r="G14" s="144"/>
      <c r="H14" s="144"/>
    </row>
    <row r="15" spans="1:8">
      <c r="A15" s="144"/>
      <c r="B15" s="160" t="s">
        <v>81</v>
      </c>
      <c r="C15" s="78">
        <f>C20-C10</f>
        <v>0</v>
      </c>
      <c r="D15" s="78">
        <f t="shared" ref="D15:E15" si="5">D20-D10</f>
        <v>0</v>
      </c>
      <c r="E15" s="78">
        <f t="shared" si="5"/>
        <v>0</v>
      </c>
      <c r="F15" s="144"/>
      <c r="G15" s="144"/>
      <c r="H15" s="144"/>
    </row>
    <row r="16" spans="1:8">
      <c r="A16" s="144"/>
      <c r="B16" s="161" t="s">
        <v>82</v>
      </c>
      <c r="C16" s="78">
        <f>C21-C11</f>
        <v>0</v>
      </c>
      <c r="D16" s="78">
        <f>D21-D11</f>
        <v>0</v>
      </c>
      <c r="E16" s="78">
        <f t="shared" ref="E16" si="6">E21-E11</f>
        <v>0</v>
      </c>
      <c r="F16" s="144"/>
      <c r="G16" s="144"/>
      <c r="H16" s="144"/>
    </row>
    <row r="17" spans="1:8">
      <c r="A17" s="144"/>
      <c r="B17" s="159" t="s">
        <v>84</v>
      </c>
      <c r="C17" s="80">
        <f>SUM(C18:C21)</f>
        <v>0</v>
      </c>
      <c r="D17" s="80">
        <f t="shared" ref="D17" si="7">SUM(D18:D21)</f>
        <v>0</v>
      </c>
      <c r="E17" s="80">
        <f t="shared" ref="E17" si="8">SUM(E18:E21)</f>
        <v>0</v>
      </c>
      <c r="F17" s="144"/>
      <c r="G17" s="144"/>
      <c r="H17" s="144"/>
    </row>
    <row r="18" spans="1:8">
      <c r="A18" s="144"/>
      <c r="B18" s="160" t="s">
        <v>79</v>
      </c>
      <c r="C18" s="78">
        <f>'Institutional Care'!G7</f>
        <v>0</v>
      </c>
      <c r="D18" s="78">
        <f>'Institutional Care'!H7</f>
        <v>0</v>
      </c>
      <c r="E18" s="78">
        <f>'Institutional Care'!I7</f>
        <v>0</v>
      </c>
      <c r="F18" s="144"/>
      <c r="G18" s="144"/>
      <c r="H18" s="144"/>
    </row>
    <row r="19" spans="1:8">
      <c r="A19" s="144"/>
      <c r="B19" s="160" t="s">
        <v>80</v>
      </c>
      <c r="C19" s="78">
        <f>'Prevention of separation'!G7</f>
        <v>0</v>
      </c>
      <c r="D19" s="78">
        <f>'Prevention of separation'!H7</f>
        <v>0</v>
      </c>
      <c r="E19" s="78">
        <f>'Prevention of separation'!I7</f>
        <v>0</v>
      </c>
      <c r="F19" s="144"/>
      <c r="G19" s="144"/>
      <c r="H19" s="144"/>
    </row>
    <row r="20" spans="1:8">
      <c r="A20" s="144"/>
      <c r="B20" s="160" t="s">
        <v>81</v>
      </c>
      <c r="C20" s="78">
        <f>'Alternative care'!G7</f>
        <v>0</v>
      </c>
      <c r="D20" s="78">
        <f>'Alternative care'!H7</f>
        <v>0</v>
      </c>
      <c r="E20" s="78">
        <f>'Alternative care'!I7</f>
        <v>0</v>
      </c>
      <c r="F20" s="144"/>
      <c r="G20" s="144"/>
      <c r="H20" s="144"/>
    </row>
    <row r="21" spans="1:8">
      <c r="A21" s="144"/>
      <c r="B21" s="161" t="s">
        <v>82</v>
      </c>
      <c r="C21" s="84">
        <f>'Tracing, reint. &amp; transitioning'!G7</f>
        <v>0</v>
      </c>
      <c r="D21" s="84">
        <f>'Tracing, reint. &amp; transitioning'!H7</f>
        <v>0</v>
      </c>
      <c r="E21" s="84">
        <f>'Tracing, reint. &amp; transitioning'!I7</f>
        <v>0</v>
      </c>
      <c r="F21" s="144"/>
      <c r="G21" s="144"/>
      <c r="H21" s="144"/>
    </row>
  </sheetData>
  <sheetProtection algorithmName="SHA-512" hashValue="Atc+m+EQGlOf9xb60ypZC9DClbuQCzMQMr7D6kS1xkCXT7uJRU0iWTo4/XxG7eVG20GLDUsP/Hq+wSw9el4Knw==" saltValue="CmtOE0xMkFCrilbaD/YyYg=="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6687-C342-4B61-A571-402B592E46A2}">
  <dimension ref="A1:I63"/>
  <sheetViews>
    <sheetView showGridLines="0" zoomScaleNormal="100" workbookViewId="0"/>
  </sheetViews>
  <sheetFormatPr defaultColWidth="9.140625" defaultRowHeight="15.95"/>
  <cols>
    <col min="1" max="1" width="4.85546875" style="56" customWidth="1"/>
    <col min="2" max="2" width="39.85546875" style="56" customWidth="1"/>
    <col min="3" max="8" width="24.28515625" style="56" customWidth="1"/>
    <col min="9" max="16384" width="9.140625" style="56"/>
  </cols>
  <sheetData>
    <row r="1" spans="1:9">
      <c r="A1" s="112"/>
      <c r="B1" s="112"/>
      <c r="C1" s="112"/>
      <c r="D1" s="112"/>
      <c r="E1" s="112"/>
      <c r="F1" s="112"/>
      <c r="G1" s="112"/>
      <c r="H1" s="112"/>
      <c r="I1" s="112"/>
    </row>
    <row r="2" spans="1:9">
      <c r="A2" s="112"/>
      <c r="B2" s="69">
        <f>Title!$F$14</f>
        <v>0</v>
      </c>
      <c r="C2" s="113"/>
      <c r="D2" s="113"/>
      <c r="E2" s="113"/>
      <c r="F2" s="113"/>
      <c r="G2" s="113"/>
      <c r="H2" s="113"/>
      <c r="I2" s="112"/>
    </row>
    <row r="3" spans="1:9">
      <c r="A3" s="112"/>
      <c r="B3" s="112"/>
      <c r="C3" s="112"/>
      <c r="D3" s="112"/>
      <c r="E3" s="112"/>
      <c r="F3" s="112"/>
      <c r="G3" s="112"/>
      <c r="H3" s="112"/>
      <c r="I3" s="112"/>
    </row>
    <row r="4" spans="1:9" ht="21">
      <c r="A4" s="112"/>
      <c r="B4" s="95" t="s">
        <v>85</v>
      </c>
      <c r="C4" s="114"/>
      <c r="D4" s="114"/>
      <c r="E4" s="114"/>
      <c r="F4" s="114"/>
      <c r="G4" s="114"/>
      <c r="H4" s="114"/>
      <c r="I4" s="112"/>
    </row>
    <row r="5" spans="1:9">
      <c r="A5" s="112"/>
      <c r="B5" s="112"/>
      <c r="C5" s="112"/>
      <c r="D5" s="112"/>
      <c r="E5" s="112"/>
      <c r="F5" s="112"/>
      <c r="G5" s="112"/>
      <c r="H5" s="112"/>
      <c r="I5" s="112"/>
    </row>
    <row r="6" spans="1:9">
      <c r="A6" s="112"/>
      <c r="B6" s="115"/>
      <c r="C6" s="96" t="s">
        <v>86</v>
      </c>
      <c r="D6" s="97" t="s">
        <v>86</v>
      </c>
      <c r="E6" s="98" t="s">
        <v>86</v>
      </c>
      <c r="F6" s="96" t="s">
        <v>87</v>
      </c>
      <c r="G6" s="97" t="s">
        <v>87</v>
      </c>
      <c r="H6" s="98" t="s">
        <v>87</v>
      </c>
      <c r="I6" s="112"/>
    </row>
    <row r="7" spans="1:9" s="82" customFormat="1" ht="33.950000000000003">
      <c r="A7" s="120"/>
      <c r="B7" s="102" t="s">
        <v>88</v>
      </c>
      <c r="C7" s="99" t="s">
        <v>89</v>
      </c>
      <c r="D7" s="100" t="s">
        <v>90</v>
      </c>
      <c r="E7" s="101" t="s">
        <v>91</v>
      </c>
      <c r="F7" s="99" t="s">
        <v>89</v>
      </c>
      <c r="G7" s="100" t="s">
        <v>90</v>
      </c>
      <c r="H7" s="101" t="s">
        <v>91</v>
      </c>
      <c r="I7" s="120"/>
    </row>
    <row r="8" spans="1:9" s="83" customFormat="1">
      <c r="A8" s="121"/>
      <c r="B8" s="103" t="s">
        <v>92</v>
      </c>
      <c r="C8" s="89">
        <f>SUM(C9:C12)</f>
        <v>0</v>
      </c>
      <c r="D8" s="89">
        <f>SUM(D9:D12)</f>
        <v>0</v>
      </c>
      <c r="E8" s="90">
        <f>IFERROR(D8/$D$43,0)</f>
        <v>0</v>
      </c>
      <c r="F8" s="89">
        <f>SUM(F9:F12)</f>
        <v>0</v>
      </c>
      <c r="G8" s="89">
        <f>SUM(G9:G12)</f>
        <v>0</v>
      </c>
      <c r="H8" s="90">
        <f t="shared" ref="H8:H33" si="0">IFERROR(G8/$G$43,0)</f>
        <v>0</v>
      </c>
      <c r="I8" s="121"/>
    </row>
    <row r="9" spans="1:9" s="82" customFormat="1">
      <c r="A9" s="120"/>
      <c r="B9" s="104" t="s">
        <v>79</v>
      </c>
      <c r="C9" s="116"/>
      <c r="D9" s="116"/>
      <c r="E9" s="117"/>
      <c r="F9" s="116"/>
      <c r="G9" s="116"/>
      <c r="H9" s="117"/>
      <c r="I9" s="120"/>
    </row>
    <row r="10" spans="1:9" s="82" customFormat="1">
      <c r="A10" s="120"/>
      <c r="B10" s="104" t="s">
        <v>80</v>
      </c>
      <c r="C10" s="116"/>
      <c r="D10" s="116"/>
      <c r="E10" s="117"/>
      <c r="F10" s="116"/>
      <c r="G10" s="116"/>
      <c r="H10" s="117"/>
      <c r="I10" s="120"/>
    </row>
    <row r="11" spans="1:9" s="82" customFormat="1">
      <c r="A11" s="120"/>
      <c r="B11" s="104" t="s">
        <v>81</v>
      </c>
      <c r="C11" s="116"/>
      <c r="D11" s="116"/>
      <c r="E11" s="117"/>
      <c r="F11" s="116"/>
      <c r="G11" s="116"/>
      <c r="H11" s="117"/>
      <c r="I11" s="120"/>
    </row>
    <row r="12" spans="1:9" s="82" customFormat="1">
      <c r="A12" s="120"/>
      <c r="B12" s="104" t="s">
        <v>82</v>
      </c>
      <c r="C12" s="116"/>
      <c r="D12" s="116"/>
      <c r="E12" s="117"/>
      <c r="F12" s="116"/>
      <c r="G12" s="116"/>
      <c r="H12" s="117"/>
      <c r="I12" s="120"/>
    </row>
    <row r="13" spans="1:9" s="83" customFormat="1">
      <c r="A13" s="121"/>
      <c r="B13" s="103" t="s">
        <v>93</v>
      </c>
      <c r="C13" s="89">
        <f>SUM(C14:C17)</f>
        <v>0</v>
      </c>
      <c r="D13" s="89">
        <f>SUM(D14:D17)</f>
        <v>0</v>
      </c>
      <c r="E13" s="90">
        <f>IFERROR(D13/$D$43,0)</f>
        <v>0</v>
      </c>
      <c r="F13" s="89">
        <f>SUM(F14:F17)</f>
        <v>0</v>
      </c>
      <c r="G13" s="89">
        <f>SUM(G14:G17)</f>
        <v>0</v>
      </c>
      <c r="H13" s="90">
        <f t="shared" si="0"/>
        <v>0</v>
      </c>
      <c r="I13" s="121"/>
    </row>
    <row r="14" spans="1:9" s="82" customFormat="1">
      <c r="A14" s="120"/>
      <c r="B14" s="104" t="s">
        <v>79</v>
      </c>
      <c r="C14" s="116"/>
      <c r="D14" s="116"/>
      <c r="E14" s="117"/>
      <c r="F14" s="116"/>
      <c r="G14" s="116"/>
      <c r="H14" s="117"/>
      <c r="I14" s="120"/>
    </row>
    <row r="15" spans="1:9" s="82" customFormat="1">
      <c r="A15" s="120"/>
      <c r="B15" s="104" t="s">
        <v>80</v>
      </c>
      <c r="C15" s="116"/>
      <c r="D15" s="116"/>
      <c r="E15" s="117"/>
      <c r="F15" s="116"/>
      <c r="G15" s="116"/>
      <c r="H15" s="117"/>
      <c r="I15" s="120"/>
    </row>
    <row r="16" spans="1:9" s="82" customFormat="1">
      <c r="A16" s="120"/>
      <c r="B16" s="104" t="s">
        <v>81</v>
      </c>
      <c r="C16" s="116"/>
      <c r="D16" s="116"/>
      <c r="E16" s="117"/>
      <c r="F16" s="116"/>
      <c r="G16" s="116"/>
      <c r="H16" s="117"/>
      <c r="I16" s="120"/>
    </row>
    <row r="17" spans="1:9" s="82" customFormat="1">
      <c r="A17" s="120"/>
      <c r="B17" s="104" t="s">
        <v>82</v>
      </c>
      <c r="C17" s="116"/>
      <c r="D17" s="116"/>
      <c r="E17" s="117"/>
      <c r="F17" s="116"/>
      <c r="G17" s="116"/>
      <c r="H17" s="117"/>
      <c r="I17" s="120"/>
    </row>
    <row r="18" spans="1:9" s="83" customFormat="1">
      <c r="A18" s="121"/>
      <c r="B18" s="103" t="s">
        <v>94</v>
      </c>
      <c r="C18" s="89">
        <f>SUM(C19:C22)</f>
        <v>0</v>
      </c>
      <c r="D18" s="89">
        <f>SUM(D19:D22)</f>
        <v>0</v>
      </c>
      <c r="E18" s="90">
        <f t="shared" ref="E18:E33" si="1">IFERROR(D18/$D$43,0)</f>
        <v>0</v>
      </c>
      <c r="F18" s="89">
        <f>SUM(F19:F22)</f>
        <v>0</v>
      </c>
      <c r="G18" s="89">
        <f>SUM(G19:G22)</f>
        <v>0</v>
      </c>
      <c r="H18" s="90">
        <f t="shared" si="0"/>
        <v>0</v>
      </c>
      <c r="I18" s="121"/>
    </row>
    <row r="19" spans="1:9" s="82" customFormat="1">
      <c r="A19" s="120"/>
      <c r="B19" s="104" t="s">
        <v>79</v>
      </c>
      <c r="C19" s="116"/>
      <c r="D19" s="116"/>
      <c r="E19" s="117"/>
      <c r="F19" s="116"/>
      <c r="G19" s="116"/>
      <c r="H19" s="117"/>
      <c r="I19" s="120"/>
    </row>
    <row r="20" spans="1:9" s="82" customFormat="1">
      <c r="A20" s="120"/>
      <c r="B20" s="104" t="s">
        <v>80</v>
      </c>
      <c r="C20" s="116"/>
      <c r="D20" s="116"/>
      <c r="E20" s="117"/>
      <c r="F20" s="116"/>
      <c r="G20" s="116"/>
      <c r="H20" s="117"/>
      <c r="I20" s="120"/>
    </row>
    <row r="21" spans="1:9" s="82" customFormat="1">
      <c r="A21" s="120"/>
      <c r="B21" s="104" t="s">
        <v>81</v>
      </c>
      <c r="C21" s="116"/>
      <c r="D21" s="116"/>
      <c r="E21" s="117"/>
      <c r="F21" s="116"/>
      <c r="G21" s="116"/>
      <c r="H21" s="117"/>
      <c r="I21" s="120"/>
    </row>
    <row r="22" spans="1:9" s="82" customFormat="1">
      <c r="A22" s="120"/>
      <c r="B22" s="104" t="s">
        <v>82</v>
      </c>
      <c r="C22" s="116"/>
      <c r="D22" s="116"/>
      <c r="E22" s="117"/>
      <c r="F22" s="116"/>
      <c r="G22" s="116"/>
      <c r="H22" s="117"/>
      <c r="I22" s="120"/>
    </row>
    <row r="23" spans="1:9" s="83" customFormat="1">
      <c r="A23" s="121"/>
      <c r="B23" s="103" t="s">
        <v>95</v>
      </c>
      <c r="C23" s="89">
        <f>SUM(C24:C27)</f>
        <v>0</v>
      </c>
      <c r="D23" s="89">
        <f>SUM(D24:D27)</f>
        <v>0</v>
      </c>
      <c r="E23" s="90">
        <f t="shared" si="1"/>
        <v>0</v>
      </c>
      <c r="F23" s="89">
        <f>SUM(F24:F27)</f>
        <v>0</v>
      </c>
      <c r="G23" s="89">
        <f>SUM(G24:G27)</f>
        <v>0</v>
      </c>
      <c r="H23" s="90">
        <f t="shared" si="0"/>
        <v>0</v>
      </c>
      <c r="I23" s="121"/>
    </row>
    <row r="24" spans="1:9" s="82" customFormat="1">
      <c r="A24" s="120"/>
      <c r="B24" s="104" t="s">
        <v>79</v>
      </c>
      <c r="C24" s="116"/>
      <c r="D24" s="116"/>
      <c r="E24" s="117"/>
      <c r="F24" s="116"/>
      <c r="G24" s="116"/>
      <c r="H24" s="117"/>
      <c r="I24" s="120"/>
    </row>
    <row r="25" spans="1:9" s="82" customFormat="1">
      <c r="A25" s="120"/>
      <c r="B25" s="104" t="s">
        <v>80</v>
      </c>
      <c r="C25" s="116"/>
      <c r="D25" s="116"/>
      <c r="E25" s="117"/>
      <c r="F25" s="116"/>
      <c r="G25" s="116"/>
      <c r="H25" s="117"/>
      <c r="I25" s="120"/>
    </row>
    <row r="26" spans="1:9" s="82" customFormat="1">
      <c r="A26" s="120"/>
      <c r="B26" s="104" t="s">
        <v>81</v>
      </c>
      <c r="C26" s="116"/>
      <c r="D26" s="116"/>
      <c r="E26" s="117"/>
      <c r="F26" s="116"/>
      <c r="G26" s="116"/>
      <c r="H26" s="117"/>
      <c r="I26" s="120"/>
    </row>
    <row r="27" spans="1:9" s="82" customFormat="1">
      <c r="A27" s="120"/>
      <c r="B27" s="104" t="s">
        <v>82</v>
      </c>
      <c r="C27" s="116"/>
      <c r="D27" s="116"/>
      <c r="E27" s="117"/>
      <c r="F27" s="116"/>
      <c r="G27" s="116"/>
      <c r="H27" s="117"/>
      <c r="I27" s="120"/>
    </row>
    <row r="28" spans="1:9" s="83" customFormat="1">
      <c r="A28" s="121"/>
      <c r="B28" s="103" t="s">
        <v>96</v>
      </c>
      <c r="C28" s="89">
        <f>SUM(C29:C32)</f>
        <v>0</v>
      </c>
      <c r="D28" s="89">
        <f>SUM(D29:D32)</f>
        <v>0</v>
      </c>
      <c r="E28" s="90">
        <f t="shared" si="1"/>
        <v>0</v>
      </c>
      <c r="F28" s="89">
        <f>SUM(F29:F32)</f>
        <v>0</v>
      </c>
      <c r="G28" s="89">
        <f>SUM(G29:G32)</f>
        <v>0</v>
      </c>
      <c r="H28" s="90">
        <f t="shared" si="0"/>
        <v>0</v>
      </c>
      <c r="I28" s="121"/>
    </row>
    <row r="29" spans="1:9" s="82" customFormat="1">
      <c r="A29" s="120"/>
      <c r="B29" s="104" t="s">
        <v>79</v>
      </c>
      <c r="C29" s="116"/>
      <c r="D29" s="116"/>
      <c r="E29" s="117"/>
      <c r="F29" s="116"/>
      <c r="G29" s="116"/>
      <c r="H29" s="117"/>
      <c r="I29" s="120"/>
    </row>
    <row r="30" spans="1:9" s="82" customFormat="1">
      <c r="A30" s="120"/>
      <c r="B30" s="104" t="s">
        <v>80</v>
      </c>
      <c r="C30" s="116"/>
      <c r="D30" s="116"/>
      <c r="E30" s="117"/>
      <c r="F30" s="116"/>
      <c r="G30" s="116"/>
      <c r="H30" s="117"/>
      <c r="I30" s="120"/>
    </row>
    <row r="31" spans="1:9" s="82" customFormat="1">
      <c r="A31" s="120"/>
      <c r="B31" s="104" t="s">
        <v>81</v>
      </c>
      <c r="C31" s="116"/>
      <c r="D31" s="116"/>
      <c r="E31" s="117"/>
      <c r="F31" s="116"/>
      <c r="G31" s="116"/>
      <c r="H31" s="117"/>
      <c r="I31" s="120"/>
    </row>
    <row r="32" spans="1:9" s="82" customFormat="1">
      <c r="A32" s="120"/>
      <c r="B32" s="104" t="s">
        <v>82</v>
      </c>
      <c r="C32" s="116"/>
      <c r="D32" s="116"/>
      <c r="E32" s="117"/>
      <c r="F32" s="116"/>
      <c r="G32" s="116"/>
      <c r="H32" s="117"/>
      <c r="I32" s="120"/>
    </row>
    <row r="33" spans="1:9" s="83" customFormat="1">
      <c r="A33" s="121"/>
      <c r="B33" s="105" t="s">
        <v>97</v>
      </c>
      <c r="C33" s="89">
        <f>SUM(C34:C37)</f>
        <v>0</v>
      </c>
      <c r="D33" s="89">
        <f>SUM(D34:D37)</f>
        <v>0</v>
      </c>
      <c r="E33" s="90">
        <f t="shared" si="1"/>
        <v>0</v>
      </c>
      <c r="F33" s="89">
        <f>SUM(F34:F37)</f>
        <v>0</v>
      </c>
      <c r="G33" s="89">
        <f>SUM(G34:G37)</f>
        <v>0</v>
      </c>
      <c r="H33" s="90">
        <f t="shared" si="0"/>
        <v>0</v>
      </c>
      <c r="I33" s="121"/>
    </row>
    <row r="34" spans="1:9" s="82" customFormat="1">
      <c r="A34" s="120"/>
      <c r="B34" s="104" t="s">
        <v>79</v>
      </c>
      <c r="C34" s="116"/>
      <c r="D34" s="116"/>
      <c r="E34" s="117"/>
      <c r="F34" s="116"/>
      <c r="G34" s="116"/>
      <c r="H34" s="117"/>
      <c r="I34" s="120"/>
    </row>
    <row r="35" spans="1:9" s="82" customFormat="1">
      <c r="A35" s="120"/>
      <c r="B35" s="104" t="s">
        <v>80</v>
      </c>
      <c r="C35" s="116"/>
      <c r="D35" s="116"/>
      <c r="E35" s="117"/>
      <c r="F35" s="116"/>
      <c r="G35" s="116"/>
      <c r="H35" s="117"/>
      <c r="I35" s="120"/>
    </row>
    <row r="36" spans="1:9" s="82" customFormat="1">
      <c r="A36" s="120"/>
      <c r="B36" s="104" t="s">
        <v>81</v>
      </c>
      <c r="C36" s="116"/>
      <c r="D36" s="116"/>
      <c r="E36" s="117"/>
      <c r="F36" s="116"/>
      <c r="G36" s="116"/>
      <c r="H36" s="117"/>
      <c r="I36" s="120"/>
    </row>
    <row r="37" spans="1:9" s="82" customFormat="1">
      <c r="A37" s="120"/>
      <c r="B37" s="104" t="s">
        <v>82</v>
      </c>
      <c r="C37" s="116"/>
      <c r="D37" s="116"/>
      <c r="E37" s="117"/>
      <c r="F37" s="116"/>
      <c r="G37" s="116"/>
      <c r="H37" s="117"/>
      <c r="I37" s="120"/>
    </row>
    <row r="38" spans="1:9" s="83" customFormat="1">
      <c r="A38" s="121"/>
      <c r="B38" s="105" t="s">
        <v>98</v>
      </c>
      <c r="C38" s="89">
        <f>SUM(C39:C42)</f>
        <v>0</v>
      </c>
      <c r="D38" s="89">
        <f>SUM(D39:D42)</f>
        <v>0</v>
      </c>
      <c r="E38" s="90">
        <f>IFERROR(D38/$D$43,0)</f>
        <v>0</v>
      </c>
      <c r="F38" s="89">
        <f>SUM(F39:F42)</f>
        <v>0</v>
      </c>
      <c r="G38" s="89">
        <f>SUM(G39:G42)</f>
        <v>0</v>
      </c>
      <c r="H38" s="90">
        <f>IFERROR(G38/$G$43,0)</f>
        <v>0</v>
      </c>
      <c r="I38" s="121"/>
    </row>
    <row r="39" spans="1:9" s="82" customFormat="1">
      <c r="A39" s="120"/>
      <c r="B39" s="104" t="s">
        <v>79</v>
      </c>
      <c r="C39" s="116"/>
      <c r="D39" s="116"/>
      <c r="E39" s="117"/>
      <c r="F39" s="116"/>
      <c r="G39" s="116"/>
      <c r="H39" s="117"/>
      <c r="I39" s="120"/>
    </row>
    <row r="40" spans="1:9" s="82" customFormat="1">
      <c r="A40" s="120"/>
      <c r="B40" s="104" t="s">
        <v>80</v>
      </c>
      <c r="C40" s="116"/>
      <c r="D40" s="116"/>
      <c r="E40" s="117"/>
      <c r="F40" s="116"/>
      <c r="G40" s="116"/>
      <c r="H40" s="117"/>
      <c r="I40" s="120"/>
    </row>
    <row r="41" spans="1:9" s="82" customFormat="1">
      <c r="A41" s="120"/>
      <c r="B41" s="104" t="s">
        <v>81</v>
      </c>
      <c r="C41" s="116"/>
      <c r="D41" s="116"/>
      <c r="E41" s="117"/>
      <c r="F41" s="116"/>
      <c r="G41" s="116"/>
      <c r="H41" s="117"/>
      <c r="I41" s="120"/>
    </row>
    <row r="42" spans="1:9" s="82" customFormat="1">
      <c r="A42" s="120"/>
      <c r="B42" s="104" t="s">
        <v>82</v>
      </c>
      <c r="C42" s="116"/>
      <c r="D42" s="116"/>
      <c r="E42" s="117"/>
      <c r="F42" s="116"/>
      <c r="G42" s="116"/>
      <c r="H42" s="117"/>
      <c r="I42" s="120"/>
    </row>
    <row r="43" spans="1:9" s="82" customFormat="1">
      <c r="A43" s="120"/>
      <c r="B43" s="103" t="s">
        <v>99</v>
      </c>
      <c r="C43" s="89">
        <f>SUM(C44:C47)</f>
        <v>0</v>
      </c>
      <c r="D43" s="89">
        <f>SUM(D44:D47)</f>
        <v>0</v>
      </c>
      <c r="E43" s="118"/>
      <c r="F43" s="89">
        <f>SUM(F44:F47)</f>
        <v>0</v>
      </c>
      <c r="G43" s="89">
        <f>SUM(G44:G47)</f>
        <v>0</v>
      </c>
      <c r="H43" s="119"/>
      <c r="I43" s="120"/>
    </row>
    <row r="44" spans="1:9" s="82" customFormat="1">
      <c r="A44" s="120"/>
      <c r="B44" s="104" t="s">
        <v>79</v>
      </c>
      <c r="C44" s="91">
        <f t="shared" ref="C44:C47" si="2">SUMIFS($C$8:$C$42,$B$8:$B$42,$B44)</f>
        <v>0</v>
      </c>
      <c r="D44" s="91">
        <f>SUMIFS($D$8:$D$42,$B$8:$B$42,$B44)</f>
        <v>0</v>
      </c>
      <c r="E44" s="90">
        <f>IFERROR(D44/$D$43,0)</f>
        <v>0</v>
      </c>
      <c r="F44" s="91">
        <f t="shared" ref="F44:F47" si="3">SUMIFS($F$8:$F$42,$B$8:$B$42,$B44)</f>
        <v>0</v>
      </c>
      <c r="G44" s="91">
        <f t="shared" ref="G44" si="4">SUMIFS($G$8:$G$42,$B$8:$B$42,$B44)</f>
        <v>0</v>
      </c>
      <c r="H44" s="90">
        <f>IFERROR(G44/$G$43,0)</f>
        <v>0</v>
      </c>
      <c r="I44" s="120"/>
    </row>
    <row r="45" spans="1:9" s="82" customFormat="1">
      <c r="A45" s="120"/>
      <c r="B45" s="104" t="s">
        <v>80</v>
      </c>
      <c r="C45" s="91">
        <f>SUMIFS($C$8:$C$42,$B$8:$B$42,$B45)</f>
        <v>0</v>
      </c>
      <c r="D45" s="91">
        <f t="shared" ref="D45:D46" si="5">SUMIFS($D$8:$D$42,$B$8:$B$42,$B45)</f>
        <v>0</v>
      </c>
      <c r="E45" s="90">
        <f>IFERROR(D45/$D$43,0)</f>
        <v>0</v>
      </c>
      <c r="F45" s="91">
        <f t="shared" si="3"/>
        <v>0</v>
      </c>
      <c r="G45" s="91">
        <f>SUMIFS($G$8:$G$42,$B$8:$B$42,$B45)</f>
        <v>0</v>
      </c>
      <c r="H45" s="90">
        <f>IFERROR(G45/$G$43,0)</f>
        <v>0</v>
      </c>
      <c r="I45" s="120"/>
    </row>
    <row r="46" spans="1:9" s="82" customFormat="1">
      <c r="A46" s="120"/>
      <c r="B46" s="104" t="s">
        <v>81</v>
      </c>
      <c r="C46" s="91">
        <f t="shared" si="2"/>
        <v>0</v>
      </c>
      <c r="D46" s="91">
        <f t="shared" si="5"/>
        <v>0</v>
      </c>
      <c r="E46" s="90">
        <f>IFERROR(D46/$D$43,0)</f>
        <v>0</v>
      </c>
      <c r="F46" s="91">
        <f>SUMIFS($F$8:$F$42,$B$8:$B$42,$B46)</f>
        <v>0</v>
      </c>
      <c r="G46" s="91">
        <f>SUMIFS($G$8:$G$42,$B$8:$B$42,$B46)</f>
        <v>0</v>
      </c>
      <c r="H46" s="90">
        <f>IFERROR(G46/$G$43,0)</f>
        <v>0</v>
      </c>
      <c r="I46" s="120"/>
    </row>
    <row r="47" spans="1:9" s="82" customFormat="1">
      <c r="A47" s="120"/>
      <c r="B47" s="104" t="s">
        <v>82</v>
      </c>
      <c r="C47" s="91">
        <f t="shared" si="2"/>
        <v>0</v>
      </c>
      <c r="D47" s="91">
        <f>SUMIFS($D$8:$D$42,$B$8:$B$42,$B47)</f>
        <v>0</v>
      </c>
      <c r="E47" s="90">
        <f>IFERROR(D47/$D$43,0)</f>
        <v>0</v>
      </c>
      <c r="F47" s="91">
        <f t="shared" si="3"/>
        <v>0</v>
      </c>
      <c r="G47" s="91">
        <f>SUMIFS($G$8:$G$42,$B$8:$B$42,$B47)</f>
        <v>0</v>
      </c>
      <c r="H47" s="90">
        <f>IFERROR(G47/$G$43,0)</f>
        <v>0</v>
      </c>
      <c r="I47" s="120"/>
    </row>
    <row r="48" spans="1:9">
      <c r="A48" s="112"/>
      <c r="B48" s="106" t="s">
        <v>100</v>
      </c>
      <c r="C48" s="122"/>
      <c r="D48" s="122"/>
      <c r="E48" s="122"/>
      <c r="F48" s="122"/>
      <c r="G48" s="122"/>
      <c r="H48" s="125"/>
      <c r="I48" s="112"/>
    </row>
    <row r="49" spans="1:9" ht="17.100000000000001">
      <c r="A49" s="112"/>
      <c r="B49" s="107" t="s">
        <v>101</v>
      </c>
      <c r="C49" s="123"/>
      <c r="D49" s="123"/>
      <c r="E49" s="126"/>
      <c r="F49" s="124"/>
      <c r="G49" s="124"/>
      <c r="H49" s="126"/>
      <c r="I49" s="112"/>
    </row>
    <row r="50" spans="1:9">
      <c r="A50" s="112"/>
      <c r="B50" s="108" t="s">
        <v>102</v>
      </c>
      <c r="C50" s="123"/>
      <c r="D50" s="123"/>
      <c r="E50" s="130"/>
      <c r="F50" s="124"/>
      <c r="G50" s="124"/>
      <c r="H50" s="126"/>
      <c r="I50" s="112"/>
    </row>
    <row r="51" spans="1:9">
      <c r="A51" s="112"/>
      <c r="B51" s="106" t="s">
        <v>103</v>
      </c>
      <c r="C51" s="122"/>
      <c r="D51" s="122"/>
      <c r="E51" s="122"/>
      <c r="F51" s="122"/>
      <c r="G51" s="122"/>
      <c r="H51" s="125"/>
      <c r="I51" s="112"/>
    </row>
    <row r="52" spans="1:9">
      <c r="A52" s="112"/>
      <c r="B52" s="109" t="s">
        <v>104</v>
      </c>
      <c r="C52" s="92">
        <f>IFERROR(C43/C49,0)</f>
        <v>0</v>
      </c>
      <c r="D52" s="92">
        <f>IFERROR(D43/D49,0)</f>
        <v>0</v>
      </c>
      <c r="E52" s="87"/>
      <c r="F52" s="92">
        <f>IFERROR(F43/F49,0)</f>
        <v>0</v>
      </c>
      <c r="G52" s="92">
        <f>IFERROR(G43/G49,0)</f>
        <v>0</v>
      </c>
      <c r="H52" s="87"/>
      <c r="I52" s="112"/>
    </row>
    <row r="53" spans="1:9">
      <c r="A53" s="112"/>
      <c r="B53" s="106" t="s">
        <v>105</v>
      </c>
      <c r="C53" s="128"/>
      <c r="D53" s="128"/>
      <c r="E53" s="128"/>
      <c r="F53" s="128"/>
      <c r="G53" s="128"/>
      <c r="H53" s="125"/>
      <c r="I53" s="112"/>
    </row>
    <row r="54" spans="1:9">
      <c r="A54" s="112"/>
      <c r="B54" s="109" t="s">
        <v>104</v>
      </c>
      <c r="C54" s="93">
        <f>IFERROR(C43/C50,0)</f>
        <v>0</v>
      </c>
      <c r="D54" s="93">
        <f>IFERROR(D43/D50,0)</f>
        <v>0</v>
      </c>
      <c r="E54" s="88"/>
      <c r="F54" s="93">
        <f>IFERROR(F43/F50,0)</f>
        <v>0</v>
      </c>
      <c r="G54" s="93">
        <f>IFERROR(G43/G50,0)</f>
        <v>0</v>
      </c>
      <c r="H54" s="88"/>
      <c r="I54" s="127"/>
    </row>
    <row r="55" spans="1:9">
      <c r="A55" s="112"/>
      <c r="B55" s="106" t="s">
        <v>106</v>
      </c>
      <c r="C55" s="128"/>
      <c r="D55" s="128"/>
      <c r="E55" s="128"/>
      <c r="F55" s="128"/>
      <c r="G55" s="128"/>
      <c r="H55" s="125"/>
      <c r="I55" s="127"/>
    </row>
    <row r="56" spans="1:9">
      <c r="A56" s="112"/>
      <c r="B56" s="110" t="s">
        <v>107</v>
      </c>
      <c r="C56" s="87"/>
      <c r="D56" s="87"/>
      <c r="E56" s="87"/>
      <c r="F56" s="92" t="e">
        <f>F43/C43-1</f>
        <v>#DIV/0!</v>
      </c>
      <c r="G56" s="92" t="e">
        <f>G43/D43-1</f>
        <v>#DIV/0!</v>
      </c>
      <c r="H56" s="88"/>
      <c r="I56" s="127"/>
    </row>
    <row r="57" spans="1:9">
      <c r="A57" s="112"/>
      <c r="B57" s="110" t="s">
        <v>108</v>
      </c>
      <c r="C57" s="129"/>
      <c r="D57" s="129"/>
      <c r="E57" s="88"/>
      <c r="F57" s="92" t="e">
        <f>((F43*(1-Assumptions!$F$13))-C43)/C43</f>
        <v>#DIV/0!</v>
      </c>
      <c r="G57" s="92" t="e">
        <f>((G43*(1-Assumptions!$F$13))-D43)/D43</f>
        <v>#DIV/0!</v>
      </c>
      <c r="H57" s="88"/>
      <c r="I57" s="127"/>
    </row>
    <row r="58" spans="1:9">
      <c r="A58" s="112"/>
      <c r="B58" s="106" t="s">
        <v>109</v>
      </c>
      <c r="C58" s="122"/>
      <c r="D58" s="122"/>
      <c r="E58" s="122"/>
      <c r="F58" s="122"/>
      <c r="G58" s="122"/>
      <c r="H58" s="125"/>
      <c r="I58" s="127"/>
    </row>
    <row r="59" spans="1:9">
      <c r="A59" s="112"/>
      <c r="B59" s="110" t="s">
        <v>110</v>
      </c>
      <c r="C59" s="94">
        <f>C43*(10^6)/Assumptions!$F$50</f>
        <v>0</v>
      </c>
      <c r="D59" s="94">
        <f>D43*(10^6)/Assumptions!$F$50</f>
        <v>0</v>
      </c>
      <c r="E59" s="88"/>
      <c r="F59" s="94">
        <f>F43*(10^6)/Assumptions!$F$50</f>
        <v>0</v>
      </c>
      <c r="G59" s="94">
        <f>G43*(10^6)/Assumptions!$F$50</f>
        <v>0</v>
      </c>
      <c r="H59" s="88"/>
      <c r="I59" s="127"/>
    </row>
    <row r="60" spans="1:9">
      <c r="A60" s="112"/>
      <c r="B60" s="111" t="s">
        <v>111</v>
      </c>
      <c r="C60" s="131"/>
      <c r="D60" s="131"/>
      <c r="E60" s="131"/>
      <c r="F60" s="131"/>
      <c r="G60" s="131"/>
      <c r="H60" s="131"/>
      <c r="I60" s="127"/>
    </row>
    <row r="61" spans="1:9">
      <c r="A61" s="112"/>
      <c r="B61" s="111" t="s">
        <v>112</v>
      </c>
      <c r="C61" s="112"/>
      <c r="D61" s="112"/>
      <c r="E61" s="112"/>
      <c r="F61" s="112"/>
      <c r="G61" s="112"/>
      <c r="H61" s="112"/>
      <c r="I61" s="112"/>
    </row>
    <row r="62" spans="1:9">
      <c r="A62" s="112"/>
      <c r="B62" s="111" t="s">
        <v>113</v>
      </c>
      <c r="C62" s="112"/>
      <c r="D62" s="112"/>
      <c r="E62" s="112"/>
      <c r="F62" s="112"/>
      <c r="G62" s="112"/>
      <c r="H62" s="112"/>
      <c r="I62" s="112"/>
    </row>
    <row r="63" spans="1:9">
      <c r="A63" s="112"/>
      <c r="B63" s="127"/>
      <c r="C63" s="112"/>
      <c r="D63" s="112"/>
      <c r="E63" s="112"/>
      <c r="F63" s="112"/>
      <c r="G63" s="112"/>
      <c r="H63" s="112"/>
      <c r="I63" s="112"/>
    </row>
  </sheetData>
  <sheetProtection algorithmName="SHA-512" hashValue="Jw0ojLCgrQUnBKsnIzdzeM+ddlQE4iilq+AtciBZAmrHwkHJ+cjwB9q+3pWhlCNJqVS/Hcvt52Gj9jtkebnohg==" saltValue="dt4zwdN5eqpKLOFfXjlxkg==" spinCount="100000" sheet="1" objects="1" scenarios="1"/>
  <phoneticPr fontId="2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5D68C-ACBE-4450-8AF9-D17E0A7A18E6}">
  <dimension ref="A1:I55"/>
  <sheetViews>
    <sheetView showGridLines="0" workbookViewId="0"/>
  </sheetViews>
  <sheetFormatPr defaultColWidth="8.85546875" defaultRowHeight="15"/>
  <cols>
    <col min="1" max="1" width="4.85546875" customWidth="1"/>
    <col min="2" max="2" width="48.85546875" customWidth="1"/>
    <col min="3" max="6" width="24.28515625" style="76" customWidth="1"/>
    <col min="7" max="9" width="25.42578125" style="76" customWidth="1"/>
  </cols>
  <sheetData>
    <row r="1" spans="1:9" s="56" customFormat="1" ht="15.95">
      <c r="A1" s="112"/>
      <c r="B1" s="112"/>
      <c r="C1" s="141"/>
      <c r="D1" s="141"/>
      <c r="E1" s="141"/>
      <c r="F1" s="141"/>
      <c r="G1" s="141"/>
      <c r="H1" s="141"/>
      <c r="I1" s="141"/>
    </row>
    <row r="2" spans="1:9" s="56" customFormat="1" ht="15.95">
      <c r="A2" s="112"/>
      <c r="B2" s="69">
        <f>Title!$F$14</f>
        <v>0</v>
      </c>
      <c r="C2" s="113"/>
      <c r="D2" s="113"/>
      <c r="E2" s="113"/>
      <c r="F2" s="113"/>
      <c r="G2" s="113"/>
      <c r="H2" s="113"/>
      <c r="I2" s="113"/>
    </row>
    <row r="3" spans="1:9" s="56" customFormat="1" ht="15.95">
      <c r="A3" s="112"/>
      <c r="B3" s="112"/>
      <c r="C3" s="141"/>
      <c r="D3" s="141"/>
      <c r="E3" s="141"/>
      <c r="F3" s="141"/>
      <c r="G3" s="141"/>
      <c r="H3" s="141"/>
      <c r="I3" s="141"/>
    </row>
    <row r="4" spans="1:9" s="56" customFormat="1" ht="21">
      <c r="A4" s="112"/>
      <c r="B4" s="95" t="s">
        <v>114</v>
      </c>
      <c r="C4" s="142"/>
      <c r="D4" s="142"/>
      <c r="E4" s="142"/>
      <c r="F4" s="142"/>
      <c r="G4" s="142"/>
      <c r="H4" s="142"/>
      <c r="I4" s="142"/>
    </row>
    <row r="5" spans="1:9" s="56" customFormat="1" ht="21">
      <c r="A5" s="112"/>
      <c r="B5" s="143"/>
      <c r="C5" s="141"/>
      <c r="D5" s="141"/>
      <c r="E5" s="141"/>
      <c r="F5" s="141"/>
      <c r="G5" s="141"/>
      <c r="H5" s="141"/>
      <c r="I5" s="141"/>
    </row>
    <row r="6" spans="1:9">
      <c r="A6" s="144"/>
      <c r="B6" s="144"/>
      <c r="C6" s="140"/>
      <c r="D6" s="140"/>
      <c r="E6" s="140"/>
      <c r="F6" s="140"/>
      <c r="G6" s="132" t="s">
        <v>75</v>
      </c>
      <c r="H6" s="132" t="s">
        <v>76</v>
      </c>
      <c r="I6" s="132" t="s">
        <v>77</v>
      </c>
    </row>
    <row r="7" spans="1:9">
      <c r="A7" s="144"/>
      <c r="B7" s="133" t="s">
        <v>84</v>
      </c>
      <c r="C7" s="145"/>
      <c r="D7" s="145"/>
      <c r="E7" s="145"/>
      <c r="F7" s="145"/>
      <c r="G7" s="80">
        <f>G8+G9</f>
        <v>0</v>
      </c>
      <c r="H7" s="80">
        <f t="shared" ref="H7:I7" si="0">H8+H9</f>
        <v>0</v>
      </c>
      <c r="I7" s="80">
        <f t="shared" si="0"/>
        <v>0</v>
      </c>
    </row>
    <row r="8" spans="1:9">
      <c r="A8" s="144"/>
      <c r="B8" s="134" t="s">
        <v>115</v>
      </c>
      <c r="C8" s="140"/>
      <c r="D8" s="140"/>
      <c r="E8" s="140"/>
      <c r="F8" s="140"/>
      <c r="G8" s="85">
        <f>G32</f>
        <v>0</v>
      </c>
      <c r="H8" s="85">
        <f t="shared" ref="H8:I8" si="1">H32</f>
        <v>0</v>
      </c>
      <c r="I8" s="85">
        <f t="shared" si="1"/>
        <v>0</v>
      </c>
    </row>
    <row r="9" spans="1:9">
      <c r="A9" s="144"/>
      <c r="B9" s="135" t="s">
        <v>116</v>
      </c>
      <c r="C9" s="146"/>
      <c r="D9" s="146"/>
      <c r="E9" s="146"/>
      <c r="F9" s="146"/>
      <c r="G9" s="81">
        <f>G55</f>
        <v>0</v>
      </c>
      <c r="H9" s="81">
        <f t="shared" ref="H9" si="2">H55</f>
        <v>0</v>
      </c>
      <c r="I9" s="81">
        <f>I55</f>
        <v>0</v>
      </c>
    </row>
    <row r="10" spans="1:9">
      <c r="A10" s="144"/>
      <c r="B10" s="147"/>
      <c r="C10" s="140"/>
      <c r="D10" s="140"/>
      <c r="E10" s="140"/>
      <c r="F10" s="140"/>
      <c r="G10" s="148"/>
      <c r="H10" s="148"/>
      <c r="I10" s="148"/>
    </row>
    <row r="11" spans="1:9">
      <c r="A11" s="144"/>
      <c r="B11" s="136" t="s">
        <v>117</v>
      </c>
      <c r="C11" s="137" t="s">
        <v>14</v>
      </c>
      <c r="D11" s="137" t="s">
        <v>118</v>
      </c>
      <c r="E11" s="137" t="s">
        <v>119</v>
      </c>
      <c r="F11" s="138" t="s">
        <v>120</v>
      </c>
      <c r="G11" s="139" t="s">
        <v>75</v>
      </c>
      <c r="H11" s="139" t="s">
        <v>76</v>
      </c>
      <c r="I11" s="139" t="s">
        <v>77</v>
      </c>
    </row>
    <row r="12" spans="1:9">
      <c r="A12" s="144"/>
      <c r="B12" s="149"/>
      <c r="C12" s="150"/>
      <c r="D12" s="140" t="s">
        <v>121</v>
      </c>
      <c r="E12" s="153"/>
      <c r="F12" s="154"/>
      <c r="G12" s="78">
        <f>E12*F12</f>
        <v>0</v>
      </c>
      <c r="H12" s="78">
        <f>G12+(G12*Assumptions!G$20)</f>
        <v>0</v>
      </c>
      <c r="I12" s="78">
        <f>H12+(H12*Assumptions!H$20)</f>
        <v>0</v>
      </c>
    </row>
    <row r="13" spans="1:9">
      <c r="A13" s="144"/>
      <c r="B13" s="149"/>
      <c r="C13" s="150"/>
      <c r="D13" s="140" t="s">
        <v>121</v>
      </c>
      <c r="E13" s="153"/>
      <c r="F13" s="154"/>
      <c r="G13" s="78">
        <f t="shared" ref="G13:G31" si="3">E13*F13</f>
        <v>0</v>
      </c>
      <c r="H13" s="78">
        <f>G13+(G13*Assumptions!G$20)</f>
        <v>0</v>
      </c>
      <c r="I13" s="78">
        <f>H13+(H13*Assumptions!H$20)</f>
        <v>0</v>
      </c>
    </row>
    <row r="14" spans="1:9">
      <c r="A14" s="144"/>
      <c r="B14" s="149"/>
      <c r="C14" s="150"/>
      <c r="D14" s="140" t="s">
        <v>121</v>
      </c>
      <c r="E14" s="153"/>
      <c r="F14" s="154"/>
      <c r="G14" s="78">
        <f t="shared" si="3"/>
        <v>0</v>
      </c>
      <c r="H14" s="78">
        <f>G14+(G14*Assumptions!G$20)</f>
        <v>0</v>
      </c>
      <c r="I14" s="78">
        <f>H14+(H14*Assumptions!H$20)</f>
        <v>0</v>
      </c>
    </row>
    <row r="15" spans="1:9">
      <c r="A15" s="144"/>
      <c r="B15" s="149"/>
      <c r="C15" s="150"/>
      <c r="D15" s="140" t="s">
        <v>121</v>
      </c>
      <c r="E15" s="153"/>
      <c r="F15" s="154"/>
      <c r="G15" s="78">
        <f t="shared" si="3"/>
        <v>0</v>
      </c>
      <c r="H15" s="78">
        <f>G15+(G15*Assumptions!G$20)</f>
        <v>0</v>
      </c>
      <c r="I15" s="78">
        <f>H15+(H15*Assumptions!H$20)</f>
        <v>0</v>
      </c>
    </row>
    <row r="16" spans="1:9">
      <c r="A16" s="144"/>
      <c r="B16" s="149"/>
      <c r="C16" s="150"/>
      <c r="D16" s="140" t="s">
        <v>121</v>
      </c>
      <c r="E16" s="153"/>
      <c r="F16" s="154"/>
      <c r="G16" s="78">
        <f t="shared" si="3"/>
        <v>0</v>
      </c>
      <c r="H16" s="78">
        <f>G16+(G16*Assumptions!G$20)</f>
        <v>0</v>
      </c>
      <c r="I16" s="78">
        <f>H16+(H16*Assumptions!H$20)</f>
        <v>0</v>
      </c>
    </row>
    <row r="17" spans="1:9">
      <c r="A17" s="144"/>
      <c r="B17" s="149"/>
      <c r="C17" s="150"/>
      <c r="D17" s="140" t="s">
        <v>121</v>
      </c>
      <c r="E17" s="153"/>
      <c r="F17" s="154"/>
      <c r="G17" s="78">
        <f t="shared" si="3"/>
        <v>0</v>
      </c>
      <c r="H17" s="78">
        <f>G17+(G17*Assumptions!G$20)</f>
        <v>0</v>
      </c>
      <c r="I17" s="78">
        <f>H17+(H17*Assumptions!H$20)</f>
        <v>0</v>
      </c>
    </row>
    <row r="18" spans="1:9">
      <c r="A18" s="144"/>
      <c r="B18" s="149"/>
      <c r="C18" s="150"/>
      <c r="D18" s="140" t="s">
        <v>121</v>
      </c>
      <c r="E18" s="153"/>
      <c r="F18" s="154"/>
      <c r="G18" s="78">
        <f t="shared" si="3"/>
        <v>0</v>
      </c>
      <c r="H18" s="78">
        <f>G18+(G18*Assumptions!G$20)</f>
        <v>0</v>
      </c>
      <c r="I18" s="78">
        <f>H18+(H18*Assumptions!H$20)</f>
        <v>0</v>
      </c>
    </row>
    <row r="19" spans="1:9">
      <c r="A19" s="144"/>
      <c r="B19" s="149"/>
      <c r="C19" s="150"/>
      <c r="D19" s="140" t="s">
        <v>121</v>
      </c>
      <c r="E19" s="153"/>
      <c r="F19" s="154"/>
      <c r="G19" s="78">
        <f t="shared" si="3"/>
        <v>0</v>
      </c>
      <c r="H19" s="78">
        <f>G19+(G19*Assumptions!G$20)</f>
        <v>0</v>
      </c>
      <c r="I19" s="78">
        <f>H19+(H19*Assumptions!H$20)</f>
        <v>0</v>
      </c>
    </row>
    <row r="20" spans="1:9">
      <c r="A20" s="144"/>
      <c r="B20" s="149"/>
      <c r="C20" s="150"/>
      <c r="D20" s="140" t="s">
        <v>121</v>
      </c>
      <c r="E20" s="153"/>
      <c r="F20" s="154"/>
      <c r="G20" s="78">
        <f t="shared" si="3"/>
        <v>0</v>
      </c>
      <c r="H20" s="78">
        <f>G20+(G20*Assumptions!G$20)</f>
        <v>0</v>
      </c>
      <c r="I20" s="78">
        <f>H20+(H20*Assumptions!H$20)</f>
        <v>0</v>
      </c>
    </row>
    <row r="21" spans="1:9">
      <c r="A21" s="144"/>
      <c r="B21" s="149"/>
      <c r="C21" s="150"/>
      <c r="D21" s="140" t="s">
        <v>121</v>
      </c>
      <c r="E21" s="153"/>
      <c r="F21" s="154"/>
      <c r="G21" s="78">
        <f t="shared" si="3"/>
        <v>0</v>
      </c>
      <c r="H21" s="78">
        <f>G21+(G21*Assumptions!G$20)</f>
        <v>0</v>
      </c>
      <c r="I21" s="78">
        <f>H21+(H21*Assumptions!H$20)</f>
        <v>0</v>
      </c>
    </row>
    <row r="22" spans="1:9">
      <c r="A22" s="144"/>
      <c r="B22" s="149"/>
      <c r="C22" s="150"/>
      <c r="D22" s="140" t="s">
        <v>121</v>
      </c>
      <c r="E22" s="153"/>
      <c r="F22" s="154"/>
      <c r="G22" s="78">
        <f t="shared" si="3"/>
        <v>0</v>
      </c>
      <c r="H22" s="78">
        <f>G22+(G22*Assumptions!G$20)</f>
        <v>0</v>
      </c>
      <c r="I22" s="78">
        <f>H22+(H22*Assumptions!H$20)</f>
        <v>0</v>
      </c>
    </row>
    <row r="23" spans="1:9">
      <c r="A23" s="144"/>
      <c r="B23" s="149"/>
      <c r="C23" s="150"/>
      <c r="D23" s="140" t="s">
        <v>121</v>
      </c>
      <c r="E23" s="153"/>
      <c r="F23" s="154"/>
      <c r="G23" s="78">
        <f t="shared" si="3"/>
        <v>0</v>
      </c>
      <c r="H23" s="78">
        <f>G23+(G23*Assumptions!G$20)</f>
        <v>0</v>
      </c>
      <c r="I23" s="78">
        <f>H23+(H23*Assumptions!H$20)</f>
        <v>0</v>
      </c>
    </row>
    <row r="24" spans="1:9">
      <c r="A24" s="144"/>
      <c r="B24" s="149"/>
      <c r="C24" s="150"/>
      <c r="D24" s="140" t="s">
        <v>121</v>
      </c>
      <c r="E24" s="153"/>
      <c r="F24" s="154"/>
      <c r="G24" s="78">
        <f t="shared" si="3"/>
        <v>0</v>
      </c>
      <c r="H24" s="78">
        <f>G24+(G24*Assumptions!G$20)</f>
        <v>0</v>
      </c>
      <c r="I24" s="78">
        <f>H24+(H24*Assumptions!H$20)</f>
        <v>0</v>
      </c>
    </row>
    <row r="25" spans="1:9">
      <c r="A25" s="144"/>
      <c r="B25" s="149"/>
      <c r="C25" s="150"/>
      <c r="D25" s="140" t="s">
        <v>121</v>
      </c>
      <c r="E25" s="153"/>
      <c r="F25" s="154"/>
      <c r="G25" s="78">
        <f t="shared" si="3"/>
        <v>0</v>
      </c>
      <c r="H25" s="78">
        <f>G25+(G25*Assumptions!G$20)</f>
        <v>0</v>
      </c>
      <c r="I25" s="78">
        <f>H25+(H25*Assumptions!H$20)</f>
        <v>0</v>
      </c>
    </row>
    <row r="26" spans="1:9">
      <c r="A26" s="144"/>
      <c r="B26" s="149"/>
      <c r="C26" s="150"/>
      <c r="D26" s="140" t="s">
        <v>121</v>
      </c>
      <c r="E26" s="153"/>
      <c r="F26" s="154"/>
      <c r="G26" s="78">
        <f t="shared" si="3"/>
        <v>0</v>
      </c>
      <c r="H26" s="78">
        <f>G26+(G26*Assumptions!G$20)</f>
        <v>0</v>
      </c>
      <c r="I26" s="78">
        <f>H26+(H26*Assumptions!H$20)</f>
        <v>0</v>
      </c>
    </row>
    <row r="27" spans="1:9">
      <c r="A27" s="144"/>
      <c r="B27" s="149"/>
      <c r="C27" s="150"/>
      <c r="D27" s="140" t="s">
        <v>121</v>
      </c>
      <c r="E27" s="153"/>
      <c r="F27" s="154"/>
      <c r="G27" s="78">
        <f t="shared" si="3"/>
        <v>0</v>
      </c>
      <c r="H27" s="78">
        <f>G27+(G27*Assumptions!G$20)</f>
        <v>0</v>
      </c>
      <c r="I27" s="78">
        <f>H27+(H27*Assumptions!H$20)</f>
        <v>0</v>
      </c>
    </row>
    <row r="28" spans="1:9">
      <c r="A28" s="144"/>
      <c r="B28" s="149"/>
      <c r="C28" s="150"/>
      <c r="D28" s="140" t="s">
        <v>121</v>
      </c>
      <c r="E28" s="153"/>
      <c r="F28" s="154"/>
      <c r="G28" s="78">
        <f t="shared" si="3"/>
        <v>0</v>
      </c>
      <c r="H28" s="78">
        <f>G28+(G28*Assumptions!G$20)</f>
        <v>0</v>
      </c>
      <c r="I28" s="78">
        <f>H28+(H28*Assumptions!H$20)</f>
        <v>0</v>
      </c>
    </row>
    <row r="29" spans="1:9">
      <c r="A29" s="144"/>
      <c r="B29" s="149"/>
      <c r="C29" s="150"/>
      <c r="D29" s="140" t="s">
        <v>121</v>
      </c>
      <c r="E29" s="153"/>
      <c r="F29" s="154"/>
      <c r="G29" s="78">
        <f t="shared" si="3"/>
        <v>0</v>
      </c>
      <c r="H29" s="78">
        <f>G29+(G29*Assumptions!G$20)</f>
        <v>0</v>
      </c>
      <c r="I29" s="78">
        <f>H29+(H29*Assumptions!H$20)</f>
        <v>0</v>
      </c>
    </row>
    <row r="30" spans="1:9">
      <c r="A30" s="144"/>
      <c r="B30" s="149"/>
      <c r="C30" s="150"/>
      <c r="D30" s="140" t="s">
        <v>121</v>
      </c>
      <c r="E30" s="153"/>
      <c r="F30" s="154"/>
      <c r="G30" s="78">
        <f t="shared" si="3"/>
        <v>0</v>
      </c>
      <c r="H30" s="78">
        <f>G30+(G30*Assumptions!G$20)</f>
        <v>0</v>
      </c>
      <c r="I30" s="78">
        <f>H30+(H30*Assumptions!H$20)</f>
        <v>0</v>
      </c>
    </row>
    <row r="31" spans="1:9">
      <c r="A31" s="144"/>
      <c r="B31" s="151"/>
      <c r="C31" s="152"/>
      <c r="D31" s="140" t="s">
        <v>121</v>
      </c>
      <c r="E31" s="153"/>
      <c r="F31" s="154"/>
      <c r="G31" s="78">
        <f t="shared" si="3"/>
        <v>0</v>
      </c>
      <c r="H31" s="78">
        <f>G31+(G31*Assumptions!G$20)</f>
        <v>0</v>
      </c>
      <c r="I31" s="78">
        <f>H31+(H31*Assumptions!H$20)</f>
        <v>0</v>
      </c>
    </row>
    <row r="32" spans="1:9">
      <c r="A32" s="144"/>
      <c r="B32" s="136" t="s">
        <v>122</v>
      </c>
      <c r="C32" s="137"/>
      <c r="D32" s="137"/>
      <c r="E32" s="137"/>
      <c r="F32" s="155"/>
      <c r="G32" s="79">
        <f>SUBTOTAL(9,G12:G31)</f>
        <v>0</v>
      </c>
      <c r="H32" s="79">
        <f>SUBTOTAL(9,H12:H31)</f>
        <v>0</v>
      </c>
      <c r="I32" s="79">
        <f t="shared" ref="I32" si="4">SUBTOTAL(9,I12:I31)</f>
        <v>0</v>
      </c>
    </row>
    <row r="33" spans="1:9">
      <c r="A33" s="144"/>
      <c r="B33" s="144"/>
      <c r="C33" s="140"/>
      <c r="D33" s="140"/>
      <c r="E33" s="140"/>
      <c r="F33" s="140"/>
      <c r="G33" s="140"/>
      <c r="H33" s="140"/>
      <c r="I33" s="140"/>
    </row>
    <row r="34" spans="1:9">
      <c r="A34" s="144"/>
      <c r="B34" s="136" t="s">
        <v>116</v>
      </c>
      <c r="C34" s="137" t="s">
        <v>14</v>
      </c>
      <c r="D34" s="137" t="s">
        <v>118</v>
      </c>
      <c r="E34" s="137" t="s">
        <v>119</v>
      </c>
      <c r="F34" s="138" t="s">
        <v>120</v>
      </c>
      <c r="G34" s="139" t="s">
        <v>75</v>
      </c>
      <c r="H34" s="139" t="s">
        <v>76</v>
      </c>
      <c r="I34" s="139" t="s">
        <v>77</v>
      </c>
    </row>
    <row r="35" spans="1:9">
      <c r="A35" s="144"/>
      <c r="B35" s="149"/>
      <c r="C35" s="150"/>
      <c r="D35" s="140" t="s">
        <v>123</v>
      </c>
      <c r="E35" s="153"/>
      <c r="F35" s="154"/>
      <c r="G35" s="78">
        <f>E35*F35</f>
        <v>0</v>
      </c>
      <c r="H35" s="78">
        <f>G35+(G35*Assumptions!G$20)</f>
        <v>0</v>
      </c>
      <c r="I35" s="78">
        <f>H35+(H35*Assumptions!H$20)</f>
        <v>0</v>
      </c>
    </row>
    <row r="36" spans="1:9">
      <c r="A36" s="144"/>
      <c r="B36" s="149"/>
      <c r="C36" s="150"/>
      <c r="D36" s="140" t="s">
        <v>123</v>
      </c>
      <c r="E36" s="153"/>
      <c r="F36" s="154"/>
      <c r="G36" s="78">
        <f t="shared" ref="G36:G54" si="5">E36*F36</f>
        <v>0</v>
      </c>
      <c r="H36" s="78">
        <f>G36+(G36*Assumptions!G$20)</f>
        <v>0</v>
      </c>
      <c r="I36" s="78">
        <f>H36+(H36*Assumptions!H$20)</f>
        <v>0</v>
      </c>
    </row>
    <row r="37" spans="1:9">
      <c r="A37" s="144"/>
      <c r="B37" s="149"/>
      <c r="C37" s="150"/>
      <c r="D37" s="140" t="s">
        <v>123</v>
      </c>
      <c r="E37" s="153"/>
      <c r="F37" s="154"/>
      <c r="G37" s="78">
        <f t="shared" si="5"/>
        <v>0</v>
      </c>
      <c r="H37" s="78">
        <f>G37+(G37*Assumptions!G$20)</f>
        <v>0</v>
      </c>
      <c r="I37" s="78">
        <f>H37+(H37*Assumptions!H$20)</f>
        <v>0</v>
      </c>
    </row>
    <row r="38" spans="1:9">
      <c r="A38" s="144"/>
      <c r="B38" s="149"/>
      <c r="C38" s="150"/>
      <c r="D38" s="140" t="s">
        <v>123</v>
      </c>
      <c r="E38" s="153"/>
      <c r="F38" s="154"/>
      <c r="G38" s="78">
        <f t="shared" si="5"/>
        <v>0</v>
      </c>
      <c r="H38" s="78">
        <f>G38+(G38*Assumptions!G$20)</f>
        <v>0</v>
      </c>
      <c r="I38" s="78">
        <f>H38+(H38*Assumptions!H$20)</f>
        <v>0</v>
      </c>
    </row>
    <row r="39" spans="1:9">
      <c r="A39" s="144"/>
      <c r="B39" s="149"/>
      <c r="C39" s="150"/>
      <c r="D39" s="140" t="s">
        <v>123</v>
      </c>
      <c r="E39" s="153"/>
      <c r="F39" s="154"/>
      <c r="G39" s="78">
        <f t="shared" si="5"/>
        <v>0</v>
      </c>
      <c r="H39" s="78">
        <f>G39+(G39*Assumptions!G$20)</f>
        <v>0</v>
      </c>
      <c r="I39" s="78">
        <f>H39+(H39*Assumptions!H$20)</f>
        <v>0</v>
      </c>
    </row>
    <row r="40" spans="1:9">
      <c r="A40" s="144"/>
      <c r="B40" s="149"/>
      <c r="C40" s="150"/>
      <c r="D40" s="140" t="s">
        <v>123</v>
      </c>
      <c r="E40" s="153"/>
      <c r="F40" s="154"/>
      <c r="G40" s="78">
        <f t="shared" si="5"/>
        <v>0</v>
      </c>
      <c r="H40" s="78">
        <f>G40+(G40*Assumptions!G$20)</f>
        <v>0</v>
      </c>
      <c r="I40" s="78">
        <f>H40+(H40*Assumptions!H$20)</f>
        <v>0</v>
      </c>
    </row>
    <row r="41" spans="1:9">
      <c r="A41" s="144"/>
      <c r="B41" s="149"/>
      <c r="C41" s="150"/>
      <c r="D41" s="140" t="s">
        <v>123</v>
      </c>
      <c r="E41" s="153"/>
      <c r="F41" s="154"/>
      <c r="G41" s="78">
        <f t="shared" si="5"/>
        <v>0</v>
      </c>
      <c r="H41" s="78">
        <f>G41+(G41*Assumptions!G$20)</f>
        <v>0</v>
      </c>
      <c r="I41" s="78">
        <f>H41+(H41*Assumptions!H$20)</f>
        <v>0</v>
      </c>
    </row>
    <row r="42" spans="1:9">
      <c r="A42" s="144"/>
      <c r="B42" s="149"/>
      <c r="C42" s="150"/>
      <c r="D42" s="140" t="s">
        <v>123</v>
      </c>
      <c r="E42" s="153"/>
      <c r="F42" s="154"/>
      <c r="G42" s="78">
        <f t="shared" si="5"/>
        <v>0</v>
      </c>
      <c r="H42" s="78">
        <f>G42+(G42*Assumptions!G$20)</f>
        <v>0</v>
      </c>
      <c r="I42" s="78">
        <f>H42+(H42*Assumptions!H$20)</f>
        <v>0</v>
      </c>
    </row>
    <row r="43" spans="1:9">
      <c r="A43" s="144"/>
      <c r="B43" s="149"/>
      <c r="C43" s="150"/>
      <c r="D43" s="140" t="s">
        <v>123</v>
      </c>
      <c r="E43" s="153"/>
      <c r="F43" s="154"/>
      <c r="G43" s="78">
        <f t="shared" si="5"/>
        <v>0</v>
      </c>
      <c r="H43" s="78">
        <f>G43+(G43*Assumptions!G$20)</f>
        <v>0</v>
      </c>
      <c r="I43" s="78">
        <f>H43+(H43*Assumptions!H$20)</f>
        <v>0</v>
      </c>
    </row>
    <row r="44" spans="1:9">
      <c r="A44" s="144"/>
      <c r="B44" s="149"/>
      <c r="C44" s="150"/>
      <c r="D44" s="140" t="s">
        <v>123</v>
      </c>
      <c r="E44" s="153"/>
      <c r="F44" s="154"/>
      <c r="G44" s="78">
        <f t="shared" si="5"/>
        <v>0</v>
      </c>
      <c r="H44" s="78">
        <f>G44+(G44*Assumptions!G$20)</f>
        <v>0</v>
      </c>
      <c r="I44" s="78">
        <f>H44+(H44*Assumptions!H$20)</f>
        <v>0</v>
      </c>
    </row>
    <row r="45" spans="1:9">
      <c r="A45" s="144"/>
      <c r="B45" s="149"/>
      <c r="C45" s="150"/>
      <c r="D45" s="140" t="s">
        <v>123</v>
      </c>
      <c r="E45" s="153"/>
      <c r="F45" s="154"/>
      <c r="G45" s="78">
        <f t="shared" si="5"/>
        <v>0</v>
      </c>
      <c r="H45" s="78">
        <f>G45+(G45*Assumptions!G$20)</f>
        <v>0</v>
      </c>
      <c r="I45" s="78">
        <f>H45+(H45*Assumptions!H$20)</f>
        <v>0</v>
      </c>
    </row>
    <row r="46" spans="1:9">
      <c r="A46" s="144"/>
      <c r="B46" s="149"/>
      <c r="C46" s="150"/>
      <c r="D46" s="140" t="s">
        <v>123</v>
      </c>
      <c r="E46" s="153"/>
      <c r="F46" s="154"/>
      <c r="G46" s="78">
        <f t="shared" si="5"/>
        <v>0</v>
      </c>
      <c r="H46" s="78">
        <f>G46+(G46*Assumptions!G$20)</f>
        <v>0</v>
      </c>
      <c r="I46" s="78">
        <f>H46+(H46*Assumptions!H$20)</f>
        <v>0</v>
      </c>
    </row>
    <row r="47" spans="1:9">
      <c r="A47" s="144"/>
      <c r="B47" s="149"/>
      <c r="C47" s="150"/>
      <c r="D47" s="140" t="s">
        <v>123</v>
      </c>
      <c r="E47" s="153"/>
      <c r="F47" s="154"/>
      <c r="G47" s="78">
        <f t="shared" si="5"/>
        <v>0</v>
      </c>
      <c r="H47" s="78">
        <f>G47+(G47*Assumptions!G$20)</f>
        <v>0</v>
      </c>
      <c r="I47" s="78">
        <f>H47+(H47*Assumptions!H$20)</f>
        <v>0</v>
      </c>
    </row>
    <row r="48" spans="1:9">
      <c r="A48" s="144"/>
      <c r="B48" s="149"/>
      <c r="C48" s="150"/>
      <c r="D48" s="140" t="s">
        <v>123</v>
      </c>
      <c r="E48" s="153"/>
      <c r="F48" s="154"/>
      <c r="G48" s="78">
        <f t="shared" si="5"/>
        <v>0</v>
      </c>
      <c r="H48" s="78">
        <f>G48+(G48*Assumptions!G$20)</f>
        <v>0</v>
      </c>
      <c r="I48" s="78">
        <f>H48+(H48*Assumptions!H$20)</f>
        <v>0</v>
      </c>
    </row>
    <row r="49" spans="1:9">
      <c r="A49" s="144"/>
      <c r="B49" s="149"/>
      <c r="C49" s="150"/>
      <c r="D49" s="140" t="s">
        <v>123</v>
      </c>
      <c r="E49" s="153"/>
      <c r="F49" s="154"/>
      <c r="G49" s="78">
        <f t="shared" si="5"/>
        <v>0</v>
      </c>
      <c r="H49" s="78">
        <f>G49+(G49*Assumptions!G$20)</f>
        <v>0</v>
      </c>
      <c r="I49" s="78">
        <f>H49+(H49*Assumptions!H$20)</f>
        <v>0</v>
      </c>
    </row>
    <row r="50" spans="1:9">
      <c r="A50" s="144"/>
      <c r="B50" s="149"/>
      <c r="C50" s="150"/>
      <c r="D50" s="140" t="s">
        <v>123</v>
      </c>
      <c r="E50" s="153"/>
      <c r="F50" s="154"/>
      <c r="G50" s="78">
        <f t="shared" si="5"/>
        <v>0</v>
      </c>
      <c r="H50" s="78">
        <f>G50+(G50*Assumptions!G$20)</f>
        <v>0</v>
      </c>
      <c r="I50" s="78">
        <f>H50+(H50*Assumptions!H$20)</f>
        <v>0</v>
      </c>
    </row>
    <row r="51" spans="1:9">
      <c r="A51" s="144"/>
      <c r="B51" s="149"/>
      <c r="C51" s="150"/>
      <c r="D51" s="140" t="s">
        <v>123</v>
      </c>
      <c r="E51" s="153"/>
      <c r="F51" s="154"/>
      <c r="G51" s="78">
        <f t="shared" si="5"/>
        <v>0</v>
      </c>
      <c r="H51" s="78">
        <f>G51+(G51*Assumptions!G$20)</f>
        <v>0</v>
      </c>
      <c r="I51" s="78">
        <f>H51+(H51*Assumptions!H$20)</f>
        <v>0</v>
      </c>
    </row>
    <row r="52" spans="1:9">
      <c r="A52" s="144"/>
      <c r="B52" s="149"/>
      <c r="C52" s="150"/>
      <c r="D52" s="140" t="s">
        <v>123</v>
      </c>
      <c r="E52" s="153"/>
      <c r="F52" s="154"/>
      <c r="G52" s="78">
        <f t="shared" si="5"/>
        <v>0</v>
      </c>
      <c r="H52" s="78">
        <f>G52+(G52*Assumptions!G$20)</f>
        <v>0</v>
      </c>
      <c r="I52" s="78">
        <f>H52+(H52*Assumptions!H$20)</f>
        <v>0</v>
      </c>
    </row>
    <row r="53" spans="1:9">
      <c r="A53" s="144"/>
      <c r="B53" s="149"/>
      <c r="C53" s="150"/>
      <c r="D53" s="140" t="s">
        <v>123</v>
      </c>
      <c r="E53" s="153"/>
      <c r="F53" s="154"/>
      <c r="G53" s="78">
        <f t="shared" si="5"/>
        <v>0</v>
      </c>
      <c r="H53" s="78">
        <f>G53+(G53*Assumptions!G$20)</f>
        <v>0</v>
      </c>
      <c r="I53" s="78">
        <f>H53+(H53*Assumptions!H$20)</f>
        <v>0</v>
      </c>
    </row>
    <row r="54" spans="1:9">
      <c r="A54" s="144"/>
      <c r="B54" s="151"/>
      <c r="C54" s="152"/>
      <c r="D54" s="140" t="s">
        <v>123</v>
      </c>
      <c r="E54" s="153"/>
      <c r="F54" s="154"/>
      <c r="G54" s="78">
        <f t="shared" si="5"/>
        <v>0</v>
      </c>
      <c r="H54" s="78">
        <f>G54+(G54*Assumptions!G$20)</f>
        <v>0</v>
      </c>
      <c r="I54" s="78">
        <f>H54+(H54*Assumptions!H$20)</f>
        <v>0</v>
      </c>
    </row>
    <row r="55" spans="1:9">
      <c r="A55" s="144"/>
      <c r="B55" s="136" t="s">
        <v>122</v>
      </c>
      <c r="C55" s="156"/>
      <c r="D55" s="156"/>
      <c r="E55" s="156"/>
      <c r="F55" s="157"/>
      <c r="G55" s="79">
        <f>SUBTOTAL(9,G35:G54)</f>
        <v>0</v>
      </c>
      <c r="H55" s="79">
        <f t="shared" ref="H55:I55" si="6">SUBTOTAL(9,H35:H54)</f>
        <v>0</v>
      </c>
      <c r="I55" s="79">
        <f t="shared" si="6"/>
        <v>0</v>
      </c>
    </row>
  </sheetData>
  <sheetProtection algorithmName="SHA-512" hashValue="e3YGT+kOt6y6etj+sDGhvc14humCAACF/wOhScMU30+nKGR2v53P9TPgczwQw/OaNssUwl6owu/S4PKhIYY7ig==" saltValue="pz4TCQrGlsj3V0yG/69Xf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E5448-C79C-43FD-9B32-B42B5CFB86B8}">
  <dimension ref="A1:I55"/>
  <sheetViews>
    <sheetView showGridLines="0" workbookViewId="0">
      <selection activeCell="I7" sqref="I7"/>
    </sheetView>
  </sheetViews>
  <sheetFormatPr defaultColWidth="8.85546875" defaultRowHeight="15"/>
  <cols>
    <col min="1" max="1" width="4.85546875" customWidth="1"/>
    <col min="2" max="2" width="44.7109375" customWidth="1"/>
    <col min="3" max="6" width="24.28515625" style="76" customWidth="1"/>
    <col min="7" max="9" width="25.42578125" style="76" customWidth="1"/>
  </cols>
  <sheetData>
    <row r="1" spans="1:9" s="56" customFormat="1" ht="15.95">
      <c r="A1" s="112"/>
      <c r="B1" s="112"/>
      <c r="C1" s="141"/>
      <c r="D1" s="141"/>
      <c r="E1" s="141"/>
      <c r="F1" s="141"/>
      <c r="G1" s="141"/>
      <c r="H1" s="141"/>
      <c r="I1" s="141"/>
    </row>
    <row r="2" spans="1:9" s="56" customFormat="1" ht="15.95">
      <c r="A2" s="112"/>
      <c r="B2" s="69">
        <f>Title!$F$14</f>
        <v>0</v>
      </c>
      <c r="C2" s="113"/>
      <c r="D2" s="113"/>
      <c r="E2" s="113"/>
      <c r="F2" s="113"/>
      <c r="G2" s="113"/>
      <c r="H2" s="113"/>
      <c r="I2" s="113"/>
    </row>
    <row r="3" spans="1:9" s="56" customFormat="1" ht="15.95">
      <c r="A3" s="112"/>
      <c r="B3" s="112"/>
      <c r="C3" s="141"/>
      <c r="D3" s="141"/>
      <c r="E3" s="141"/>
      <c r="F3" s="141"/>
      <c r="G3" s="141"/>
      <c r="H3" s="141"/>
      <c r="I3" s="141"/>
    </row>
    <row r="4" spans="1:9" s="56" customFormat="1" ht="21">
      <c r="A4" s="112"/>
      <c r="B4" s="95" t="s">
        <v>124</v>
      </c>
      <c r="C4" s="142"/>
      <c r="D4" s="142"/>
      <c r="E4" s="142"/>
      <c r="F4" s="142"/>
      <c r="G4" s="142"/>
      <c r="H4" s="142"/>
      <c r="I4" s="142"/>
    </row>
    <row r="5" spans="1:9" s="56" customFormat="1" ht="21">
      <c r="A5" s="112"/>
      <c r="B5" s="143"/>
      <c r="C5" s="141"/>
      <c r="D5" s="141"/>
      <c r="E5" s="141"/>
      <c r="F5" s="141"/>
      <c r="G5" s="141"/>
      <c r="H5" s="141"/>
      <c r="I5" s="141"/>
    </row>
    <row r="6" spans="1:9">
      <c r="A6" s="144"/>
      <c r="B6" s="144"/>
      <c r="C6" s="140"/>
      <c r="D6" s="140"/>
      <c r="E6" s="140"/>
      <c r="F6" s="140"/>
      <c r="G6" s="132" t="s">
        <v>75</v>
      </c>
      <c r="H6" s="132" t="s">
        <v>76</v>
      </c>
      <c r="I6" s="132" t="s">
        <v>77</v>
      </c>
    </row>
    <row r="7" spans="1:9">
      <c r="A7" s="144"/>
      <c r="B7" s="133" t="s">
        <v>84</v>
      </c>
      <c r="C7" s="145"/>
      <c r="D7" s="145"/>
      <c r="E7" s="145"/>
      <c r="F7" s="145"/>
      <c r="G7" s="86">
        <f>G8+G9</f>
        <v>0</v>
      </c>
      <c r="H7" s="86">
        <f t="shared" ref="H7:I7" si="0">H8+H9</f>
        <v>0</v>
      </c>
      <c r="I7" s="86">
        <f t="shared" si="0"/>
        <v>0</v>
      </c>
    </row>
    <row r="8" spans="1:9">
      <c r="A8" s="144"/>
      <c r="B8" s="134" t="s">
        <v>115</v>
      </c>
      <c r="C8" s="140"/>
      <c r="D8" s="140"/>
      <c r="E8" s="140"/>
      <c r="F8" s="140"/>
      <c r="G8" s="85">
        <f>G32</f>
        <v>0</v>
      </c>
      <c r="H8" s="85">
        <f t="shared" ref="H8:I8" si="1">H32</f>
        <v>0</v>
      </c>
      <c r="I8" s="85">
        <f t="shared" si="1"/>
        <v>0</v>
      </c>
    </row>
    <row r="9" spans="1:9">
      <c r="A9" s="144"/>
      <c r="B9" s="135" t="s">
        <v>116</v>
      </c>
      <c r="C9" s="146"/>
      <c r="D9" s="146"/>
      <c r="E9" s="146"/>
      <c r="F9" s="146"/>
      <c r="G9" s="81">
        <f>G55</f>
        <v>0</v>
      </c>
      <c r="H9" s="81">
        <f t="shared" ref="H9:I9" si="2">H55</f>
        <v>0</v>
      </c>
      <c r="I9" s="81">
        <f t="shared" si="2"/>
        <v>0</v>
      </c>
    </row>
    <row r="10" spans="1:9">
      <c r="A10" s="144"/>
      <c r="B10" s="147"/>
      <c r="C10" s="140"/>
      <c r="D10" s="140"/>
      <c r="E10" s="140"/>
      <c r="F10" s="140"/>
      <c r="G10" s="148"/>
      <c r="H10" s="148"/>
      <c r="I10" s="148"/>
    </row>
    <row r="11" spans="1:9">
      <c r="A11" s="144"/>
      <c r="B11" s="136" t="s">
        <v>117</v>
      </c>
      <c r="C11" s="137" t="s">
        <v>14</v>
      </c>
      <c r="D11" s="137" t="s">
        <v>118</v>
      </c>
      <c r="E11" s="137" t="s">
        <v>119</v>
      </c>
      <c r="F11" s="138" t="s">
        <v>120</v>
      </c>
      <c r="G11" s="139" t="s">
        <v>75</v>
      </c>
      <c r="H11" s="139" t="s">
        <v>76</v>
      </c>
      <c r="I11" s="139" t="s">
        <v>77</v>
      </c>
    </row>
    <row r="12" spans="1:9">
      <c r="A12" s="144"/>
      <c r="B12" s="149"/>
      <c r="C12" s="150"/>
      <c r="D12" s="140" t="s">
        <v>121</v>
      </c>
      <c r="E12" s="153"/>
      <c r="F12" s="154"/>
      <c r="G12" s="78">
        <f>E12*F12</f>
        <v>0</v>
      </c>
      <c r="H12" s="78">
        <f>G12+(G12*Assumptions!G$20)</f>
        <v>0</v>
      </c>
      <c r="I12" s="78">
        <f>H12+(H12*Assumptions!H$20)</f>
        <v>0</v>
      </c>
    </row>
    <row r="13" spans="1:9">
      <c r="A13" s="144"/>
      <c r="B13" s="158"/>
      <c r="C13" s="150"/>
      <c r="D13" s="140" t="s">
        <v>121</v>
      </c>
      <c r="E13" s="153"/>
      <c r="F13" s="154"/>
      <c r="G13" s="78">
        <f t="shared" ref="G13:G31" si="3">E13*F13</f>
        <v>0</v>
      </c>
      <c r="H13" s="78">
        <f>G13+(G13*Assumptions!G$20)</f>
        <v>0</v>
      </c>
      <c r="I13" s="78">
        <f>H13+(H13*Assumptions!H$20)</f>
        <v>0</v>
      </c>
    </row>
    <row r="14" spans="1:9">
      <c r="A14" s="144"/>
      <c r="B14" s="149"/>
      <c r="C14" s="150"/>
      <c r="D14" s="140" t="s">
        <v>121</v>
      </c>
      <c r="E14" s="153"/>
      <c r="F14" s="154"/>
      <c r="G14" s="78">
        <f t="shared" si="3"/>
        <v>0</v>
      </c>
      <c r="H14" s="78">
        <f>G14+(G14*Assumptions!G$20)</f>
        <v>0</v>
      </c>
      <c r="I14" s="78">
        <f>H14+(H14*Assumptions!H$20)</f>
        <v>0</v>
      </c>
    </row>
    <row r="15" spans="1:9">
      <c r="A15" s="144"/>
      <c r="B15" s="149"/>
      <c r="C15" s="150"/>
      <c r="D15" s="140" t="s">
        <v>121</v>
      </c>
      <c r="E15" s="153"/>
      <c r="F15" s="154"/>
      <c r="G15" s="78">
        <f t="shared" si="3"/>
        <v>0</v>
      </c>
      <c r="H15" s="78">
        <f>G15+(G15*Assumptions!G$20)</f>
        <v>0</v>
      </c>
      <c r="I15" s="78">
        <f>H15+(H15*Assumptions!H$20)</f>
        <v>0</v>
      </c>
    </row>
    <row r="16" spans="1:9">
      <c r="A16" s="144"/>
      <c r="B16" s="149"/>
      <c r="C16" s="150"/>
      <c r="D16" s="140" t="s">
        <v>121</v>
      </c>
      <c r="E16" s="153"/>
      <c r="F16" s="154"/>
      <c r="G16" s="78">
        <f t="shared" si="3"/>
        <v>0</v>
      </c>
      <c r="H16" s="78">
        <f>G16+(G16*Assumptions!G$20)</f>
        <v>0</v>
      </c>
      <c r="I16" s="78">
        <f>H16+(H16*Assumptions!H$20)</f>
        <v>0</v>
      </c>
    </row>
    <row r="17" spans="1:9">
      <c r="A17" s="144"/>
      <c r="B17" s="149"/>
      <c r="C17" s="150"/>
      <c r="D17" s="140" t="s">
        <v>121</v>
      </c>
      <c r="E17" s="153"/>
      <c r="F17" s="154"/>
      <c r="G17" s="78">
        <f t="shared" si="3"/>
        <v>0</v>
      </c>
      <c r="H17" s="78">
        <f>G17+(G17*Assumptions!G$20)</f>
        <v>0</v>
      </c>
      <c r="I17" s="78">
        <f>H17+(H17*Assumptions!H$20)</f>
        <v>0</v>
      </c>
    </row>
    <row r="18" spans="1:9">
      <c r="A18" s="144"/>
      <c r="B18" s="149"/>
      <c r="C18" s="150"/>
      <c r="D18" s="140" t="s">
        <v>121</v>
      </c>
      <c r="E18" s="153"/>
      <c r="F18" s="154"/>
      <c r="G18" s="78">
        <f t="shared" si="3"/>
        <v>0</v>
      </c>
      <c r="H18" s="78">
        <f>G18+(G18*Assumptions!G$20)</f>
        <v>0</v>
      </c>
      <c r="I18" s="78">
        <f>H18+(H18*Assumptions!H$20)</f>
        <v>0</v>
      </c>
    </row>
    <row r="19" spans="1:9">
      <c r="A19" s="144"/>
      <c r="B19" s="149"/>
      <c r="C19" s="150"/>
      <c r="D19" s="140" t="s">
        <v>121</v>
      </c>
      <c r="E19" s="153"/>
      <c r="F19" s="154"/>
      <c r="G19" s="78">
        <f>E19*F19</f>
        <v>0</v>
      </c>
      <c r="H19" s="78">
        <f>G19+(G19*Assumptions!G$20)</f>
        <v>0</v>
      </c>
      <c r="I19" s="78">
        <f>H19+(H19*Assumptions!H$20)</f>
        <v>0</v>
      </c>
    </row>
    <row r="20" spans="1:9">
      <c r="A20" s="144"/>
      <c r="B20" s="149"/>
      <c r="C20" s="150"/>
      <c r="D20" s="140" t="s">
        <v>121</v>
      </c>
      <c r="E20" s="153"/>
      <c r="F20" s="154"/>
      <c r="G20" s="78">
        <f t="shared" si="3"/>
        <v>0</v>
      </c>
      <c r="H20" s="78">
        <f>G20+(G20*Assumptions!G$20)</f>
        <v>0</v>
      </c>
      <c r="I20" s="78">
        <f>H20+(H20*Assumptions!H$20)</f>
        <v>0</v>
      </c>
    </row>
    <row r="21" spans="1:9">
      <c r="A21" s="144"/>
      <c r="B21" s="149"/>
      <c r="C21" s="150"/>
      <c r="D21" s="140" t="s">
        <v>121</v>
      </c>
      <c r="E21" s="153"/>
      <c r="F21" s="154"/>
      <c r="G21" s="78">
        <f>E21*F21</f>
        <v>0</v>
      </c>
      <c r="H21" s="78">
        <f>G21+(G21*Assumptions!G$20)</f>
        <v>0</v>
      </c>
      <c r="I21" s="78">
        <f>H21+(H21*Assumptions!H$20)</f>
        <v>0</v>
      </c>
    </row>
    <row r="22" spans="1:9">
      <c r="A22" s="144"/>
      <c r="B22" s="149"/>
      <c r="C22" s="150"/>
      <c r="D22" s="140" t="s">
        <v>121</v>
      </c>
      <c r="E22" s="153"/>
      <c r="F22" s="154"/>
      <c r="G22" s="78">
        <f t="shared" si="3"/>
        <v>0</v>
      </c>
      <c r="H22" s="78">
        <f>G22+(G22*Assumptions!G$20)</f>
        <v>0</v>
      </c>
      <c r="I22" s="78">
        <f>H22+(H22*Assumptions!H$20)</f>
        <v>0</v>
      </c>
    </row>
    <row r="23" spans="1:9">
      <c r="A23" s="144"/>
      <c r="B23" s="149"/>
      <c r="C23" s="150"/>
      <c r="D23" s="140" t="s">
        <v>121</v>
      </c>
      <c r="E23" s="153"/>
      <c r="F23" s="154"/>
      <c r="G23" s="78">
        <f t="shared" si="3"/>
        <v>0</v>
      </c>
      <c r="H23" s="78">
        <f>G23+(G23*Assumptions!G$20)</f>
        <v>0</v>
      </c>
      <c r="I23" s="78">
        <f>H23+(H23*Assumptions!H$20)</f>
        <v>0</v>
      </c>
    </row>
    <row r="24" spans="1:9">
      <c r="A24" s="144"/>
      <c r="B24" s="149"/>
      <c r="C24" s="150"/>
      <c r="D24" s="140" t="s">
        <v>121</v>
      </c>
      <c r="E24" s="153"/>
      <c r="F24" s="154"/>
      <c r="G24" s="78">
        <f t="shared" si="3"/>
        <v>0</v>
      </c>
      <c r="H24" s="78">
        <f>G24+(G24*Assumptions!G$20)</f>
        <v>0</v>
      </c>
      <c r="I24" s="78">
        <f>H24+(H24*Assumptions!H$20)</f>
        <v>0</v>
      </c>
    </row>
    <row r="25" spans="1:9">
      <c r="A25" s="144"/>
      <c r="B25" s="149"/>
      <c r="C25" s="150"/>
      <c r="D25" s="140" t="s">
        <v>121</v>
      </c>
      <c r="E25" s="153"/>
      <c r="F25" s="154"/>
      <c r="G25" s="78">
        <f t="shared" si="3"/>
        <v>0</v>
      </c>
      <c r="H25" s="78">
        <f>G25+(G25*Assumptions!G$20)</f>
        <v>0</v>
      </c>
      <c r="I25" s="78">
        <f>H25+(H25*Assumptions!H$20)</f>
        <v>0</v>
      </c>
    </row>
    <row r="26" spans="1:9">
      <c r="A26" s="144"/>
      <c r="B26" s="149"/>
      <c r="C26" s="150"/>
      <c r="D26" s="140" t="s">
        <v>121</v>
      </c>
      <c r="E26" s="153"/>
      <c r="F26" s="154"/>
      <c r="G26" s="78">
        <f t="shared" si="3"/>
        <v>0</v>
      </c>
      <c r="H26" s="78">
        <f>G26+(G26*Assumptions!G$20)</f>
        <v>0</v>
      </c>
      <c r="I26" s="78">
        <f>H26+(H26*Assumptions!H$20)</f>
        <v>0</v>
      </c>
    </row>
    <row r="27" spans="1:9">
      <c r="A27" s="144"/>
      <c r="B27" s="149"/>
      <c r="C27" s="150"/>
      <c r="D27" s="140" t="s">
        <v>121</v>
      </c>
      <c r="E27" s="153"/>
      <c r="F27" s="154"/>
      <c r="G27" s="78">
        <f t="shared" si="3"/>
        <v>0</v>
      </c>
      <c r="H27" s="78">
        <f>G27+(G27*Assumptions!G$20)</f>
        <v>0</v>
      </c>
      <c r="I27" s="78">
        <f>H27+(H27*Assumptions!H$20)</f>
        <v>0</v>
      </c>
    </row>
    <row r="28" spans="1:9">
      <c r="A28" s="144"/>
      <c r="B28" s="149"/>
      <c r="C28" s="150"/>
      <c r="D28" s="140" t="s">
        <v>121</v>
      </c>
      <c r="E28" s="153"/>
      <c r="F28" s="154"/>
      <c r="G28" s="78">
        <f t="shared" si="3"/>
        <v>0</v>
      </c>
      <c r="H28" s="78">
        <f>G28+(G28*Assumptions!G$20)</f>
        <v>0</v>
      </c>
      <c r="I28" s="78">
        <f>H28+(H28*Assumptions!H$20)</f>
        <v>0</v>
      </c>
    </row>
    <row r="29" spans="1:9">
      <c r="A29" s="144"/>
      <c r="B29" s="149"/>
      <c r="C29" s="150"/>
      <c r="D29" s="140" t="s">
        <v>121</v>
      </c>
      <c r="E29" s="153"/>
      <c r="F29" s="154"/>
      <c r="G29" s="78">
        <f t="shared" si="3"/>
        <v>0</v>
      </c>
      <c r="H29" s="78">
        <f>G29+(G29*Assumptions!G$20)</f>
        <v>0</v>
      </c>
      <c r="I29" s="78">
        <f>H29+(H29*Assumptions!H$20)</f>
        <v>0</v>
      </c>
    </row>
    <row r="30" spans="1:9">
      <c r="A30" s="144"/>
      <c r="B30" s="149"/>
      <c r="C30" s="150"/>
      <c r="D30" s="140" t="s">
        <v>121</v>
      </c>
      <c r="E30" s="153"/>
      <c r="F30" s="154"/>
      <c r="G30" s="78">
        <f t="shared" si="3"/>
        <v>0</v>
      </c>
      <c r="H30" s="78">
        <f>G30+(G30*Assumptions!G$20)</f>
        <v>0</v>
      </c>
      <c r="I30" s="78">
        <f>H30+(H30*Assumptions!H$20)</f>
        <v>0</v>
      </c>
    </row>
    <row r="31" spans="1:9">
      <c r="A31" s="144"/>
      <c r="B31" s="151"/>
      <c r="C31" s="152"/>
      <c r="D31" s="140" t="s">
        <v>121</v>
      </c>
      <c r="E31" s="153"/>
      <c r="F31" s="154"/>
      <c r="G31" s="78">
        <f t="shared" si="3"/>
        <v>0</v>
      </c>
      <c r="H31" s="78">
        <f>G31+(G31*Assumptions!G$20)</f>
        <v>0</v>
      </c>
      <c r="I31" s="78">
        <f>H31+(H31*Assumptions!H$20)</f>
        <v>0</v>
      </c>
    </row>
    <row r="32" spans="1:9">
      <c r="A32" s="144"/>
      <c r="B32" s="136" t="s">
        <v>122</v>
      </c>
      <c r="C32" s="137"/>
      <c r="D32" s="137"/>
      <c r="E32" s="137"/>
      <c r="F32" s="155"/>
      <c r="G32" s="79">
        <f>SUBTOTAL(9,G12:G31)</f>
        <v>0</v>
      </c>
      <c r="H32" s="79">
        <f>SUBTOTAL(9,H12:H31)</f>
        <v>0</v>
      </c>
      <c r="I32" s="79">
        <f t="shared" ref="I32" si="4">SUBTOTAL(9,I12:I31)</f>
        <v>0</v>
      </c>
    </row>
    <row r="33" spans="1:9">
      <c r="A33" s="144"/>
      <c r="B33" s="144"/>
      <c r="C33" s="140"/>
      <c r="D33" s="140"/>
      <c r="E33" s="140"/>
      <c r="F33" s="140"/>
      <c r="G33" s="140"/>
      <c r="H33" s="140"/>
      <c r="I33" s="140"/>
    </row>
    <row r="34" spans="1:9">
      <c r="A34" s="144"/>
      <c r="B34" s="136" t="s">
        <v>116</v>
      </c>
      <c r="C34" s="137" t="s">
        <v>14</v>
      </c>
      <c r="D34" s="137" t="s">
        <v>118</v>
      </c>
      <c r="E34" s="137" t="s">
        <v>119</v>
      </c>
      <c r="F34" s="138" t="s">
        <v>120</v>
      </c>
      <c r="G34" s="139" t="s">
        <v>75</v>
      </c>
      <c r="H34" s="139" t="s">
        <v>76</v>
      </c>
      <c r="I34" s="139" t="s">
        <v>77</v>
      </c>
    </row>
    <row r="35" spans="1:9">
      <c r="A35" s="144"/>
      <c r="B35" s="149"/>
      <c r="C35" s="150"/>
      <c r="D35" s="140" t="s">
        <v>123</v>
      </c>
      <c r="E35" s="153"/>
      <c r="F35" s="154"/>
      <c r="G35" s="78">
        <f>E35*F35</f>
        <v>0</v>
      </c>
      <c r="H35" s="78">
        <f>G35+(G35*Assumptions!G$20)</f>
        <v>0</v>
      </c>
      <c r="I35" s="78">
        <f>H35+(H35*Assumptions!H$20)</f>
        <v>0</v>
      </c>
    </row>
    <row r="36" spans="1:9">
      <c r="A36" s="144"/>
      <c r="B36" s="149"/>
      <c r="C36" s="150"/>
      <c r="D36" s="140" t="s">
        <v>123</v>
      </c>
      <c r="E36" s="153"/>
      <c r="F36" s="154"/>
      <c r="G36" s="78">
        <f t="shared" ref="G36:G54" si="5">E36*F36</f>
        <v>0</v>
      </c>
      <c r="H36" s="78">
        <f>G36+(G36*Assumptions!G$20)</f>
        <v>0</v>
      </c>
      <c r="I36" s="78">
        <f>H36+(H36*Assumptions!H$20)</f>
        <v>0</v>
      </c>
    </row>
    <row r="37" spans="1:9">
      <c r="A37" s="144"/>
      <c r="B37" s="149"/>
      <c r="C37" s="150"/>
      <c r="D37" s="140" t="s">
        <v>123</v>
      </c>
      <c r="E37" s="153"/>
      <c r="F37" s="154"/>
      <c r="G37" s="78">
        <f t="shared" si="5"/>
        <v>0</v>
      </c>
      <c r="H37" s="78">
        <f>G37+(G37*Assumptions!G$20)</f>
        <v>0</v>
      </c>
      <c r="I37" s="78">
        <f>H37+(H37*Assumptions!H$20)</f>
        <v>0</v>
      </c>
    </row>
    <row r="38" spans="1:9">
      <c r="A38" s="144"/>
      <c r="B38" s="149"/>
      <c r="C38" s="150"/>
      <c r="D38" s="140" t="s">
        <v>123</v>
      </c>
      <c r="E38" s="153"/>
      <c r="F38" s="154"/>
      <c r="G38" s="78">
        <f t="shared" si="5"/>
        <v>0</v>
      </c>
      <c r="H38" s="78">
        <f>G38+(G38*Assumptions!G$20)</f>
        <v>0</v>
      </c>
      <c r="I38" s="78">
        <f>H38+(H38*Assumptions!H$20)</f>
        <v>0</v>
      </c>
    </row>
    <row r="39" spans="1:9">
      <c r="A39" s="144"/>
      <c r="B39" s="149"/>
      <c r="C39" s="150"/>
      <c r="D39" s="140" t="s">
        <v>123</v>
      </c>
      <c r="E39" s="153"/>
      <c r="F39" s="154"/>
      <c r="G39" s="78">
        <f t="shared" si="5"/>
        <v>0</v>
      </c>
      <c r="H39" s="78">
        <f>G39+(G39*Assumptions!G$20)</f>
        <v>0</v>
      </c>
      <c r="I39" s="78">
        <f>H39+(H39*Assumptions!H$20)</f>
        <v>0</v>
      </c>
    </row>
    <row r="40" spans="1:9">
      <c r="A40" s="144"/>
      <c r="B40" s="149"/>
      <c r="C40" s="150"/>
      <c r="D40" s="140" t="s">
        <v>123</v>
      </c>
      <c r="E40" s="153"/>
      <c r="F40" s="154"/>
      <c r="G40" s="78">
        <f t="shared" si="5"/>
        <v>0</v>
      </c>
      <c r="H40" s="78">
        <f>G40+(G40*Assumptions!G$20)</f>
        <v>0</v>
      </c>
      <c r="I40" s="78">
        <f>H40+(H40*Assumptions!H$20)</f>
        <v>0</v>
      </c>
    </row>
    <row r="41" spans="1:9">
      <c r="A41" s="144"/>
      <c r="B41" s="149"/>
      <c r="C41" s="150"/>
      <c r="D41" s="140" t="s">
        <v>123</v>
      </c>
      <c r="E41" s="153"/>
      <c r="F41" s="154"/>
      <c r="G41" s="78">
        <f t="shared" si="5"/>
        <v>0</v>
      </c>
      <c r="H41" s="78">
        <f>G41+(G41*Assumptions!G$20)</f>
        <v>0</v>
      </c>
      <c r="I41" s="78">
        <f>H41+(H41*Assumptions!H$20)</f>
        <v>0</v>
      </c>
    </row>
    <row r="42" spans="1:9">
      <c r="A42" s="144"/>
      <c r="B42" s="149"/>
      <c r="C42" s="150"/>
      <c r="D42" s="140" t="s">
        <v>123</v>
      </c>
      <c r="E42" s="153"/>
      <c r="F42" s="154"/>
      <c r="G42" s="78">
        <f t="shared" si="5"/>
        <v>0</v>
      </c>
      <c r="H42" s="78">
        <f>G42+(G42*Assumptions!G$20)</f>
        <v>0</v>
      </c>
      <c r="I42" s="78">
        <f>H42+(H42*Assumptions!H$20)</f>
        <v>0</v>
      </c>
    </row>
    <row r="43" spans="1:9">
      <c r="A43" s="144"/>
      <c r="B43" s="149"/>
      <c r="C43" s="150"/>
      <c r="D43" s="140" t="s">
        <v>123</v>
      </c>
      <c r="E43" s="153"/>
      <c r="F43" s="154"/>
      <c r="G43" s="78">
        <f t="shared" si="5"/>
        <v>0</v>
      </c>
      <c r="H43" s="78">
        <f>G43+(G43*Assumptions!G$20)</f>
        <v>0</v>
      </c>
      <c r="I43" s="78">
        <f>H43+(H43*Assumptions!H$20)</f>
        <v>0</v>
      </c>
    </row>
    <row r="44" spans="1:9">
      <c r="A44" s="144"/>
      <c r="B44" s="149"/>
      <c r="C44" s="150"/>
      <c r="D44" s="140" t="s">
        <v>123</v>
      </c>
      <c r="E44" s="153"/>
      <c r="F44" s="154"/>
      <c r="G44" s="78">
        <f t="shared" si="5"/>
        <v>0</v>
      </c>
      <c r="H44" s="78">
        <f>G44+(G44*Assumptions!G$20)</f>
        <v>0</v>
      </c>
      <c r="I44" s="78">
        <f>H44+(H44*Assumptions!H$20)</f>
        <v>0</v>
      </c>
    </row>
    <row r="45" spans="1:9">
      <c r="A45" s="144"/>
      <c r="B45" s="149"/>
      <c r="C45" s="150"/>
      <c r="D45" s="140" t="s">
        <v>123</v>
      </c>
      <c r="E45" s="153"/>
      <c r="F45" s="154"/>
      <c r="G45" s="78">
        <f t="shared" si="5"/>
        <v>0</v>
      </c>
      <c r="H45" s="78">
        <f>G45+(G45*Assumptions!G$20)</f>
        <v>0</v>
      </c>
      <c r="I45" s="78">
        <f>H45+(H45*Assumptions!H$20)</f>
        <v>0</v>
      </c>
    </row>
    <row r="46" spans="1:9">
      <c r="A46" s="144"/>
      <c r="B46" s="149"/>
      <c r="C46" s="150"/>
      <c r="D46" s="140" t="s">
        <v>123</v>
      </c>
      <c r="E46" s="153"/>
      <c r="F46" s="154"/>
      <c r="G46" s="78">
        <f t="shared" si="5"/>
        <v>0</v>
      </c>
      <c r="H46" s="78">
        <f>G46+(G46*Assumptions!G$20)</f>
        <v>0</v>
      </c>
      <c r="I46" s="78">
        <f>H46+(H46*Assumptions!H$20)</f>
        <v>0</v>
      </c>
    </row>
    <row r="47" spans="1:9">
      <c r="A47" s="144"/>
      <c r="B47" s="149"/>
      <c r="C47" s="150"/>
      <c r="D47" s="140" t="s">
        <v>123</v>
      </c>
      <c r="E47" s="153"/>
      <c r="F47" s="154"/>
      <c r="G47" s="78">
        <f t="shared" si="5"/>
        <v>0</v>
      </c>
      <c r="H47" s="78">
        <f>G47+(G47*Assumptions!G$20)</f>
        <v>0</v>
      </c>
      <c r="I47" s="78">
        <f>H47+(H47*Assumptions!H$20)</f>
        <v>0</v>
      </c>
    </row>
    <row r="48" spans="1:9">
      <c r="A48" s="144"/>
      <c r="B48" s="149"/>
      <c r="C48" s="150"/>
      <c r="D48" s="140" t="s">
        <v>123</v>
      </c>
      <c r="E48" s="153"/>
      <c r="F48" s="154"/>
      <c r="G48" s="78">
        <f t="shared" si="5"/>
        <v>0</v>
      </c>
      <c r="H48" s="78">
        <f>G48+(G48*Assumptions!G$20)</f>
        <v>0</v>
      </c>
      <c r="I48" s="78">
        <f>H48+(H48*Assumptions!H$20)</f>
        <v>0</v>
      </c>
    </row>
    <row r="49" spans="1:9">
      <c r="A49" s="144"/>
      <c r="B49" s="149"/>
      <c r="C49" s="150"/>
      <c r="D49" s="140" t="s">
        <v>123</v>
      </c>
      <c r="E49" s="153"/>
      <c r="F49" s="154"/>
      <c r="G49" s="78">
        <f t="shared" si="5"/>
        <v>0</v>
      </c>
      <c r="H49" s="78">
        <f>G49+(G49*Assumptions!G$20)</f>
        <v>0</v>
      </c>
      <c r="I49" s="78">
        <f>H49+(H49*Assumptions!H$20)</f>
        <v>0</v>
      </c>
    </row>
    <row r="50" spans="1:9">
      <c r="A50" s="144"/>
      <c r="B50" s="149"/>
      <c r="C50" s="150"/>
      <c r="D50" s="140" t="s">
        <v>123</v>
      </c>
      <c r="E50" s="153"/>
      <c r="F50" s="154"/>
      <c r="G50" s="78">
        <f t="shared" si="5"/>
        <v>0</v>
      </c>
      <c r="H50" s="78">
        <f>G50+(G50*Assumptions!G$20)</f>
        <v>0</v>
      </c>
      <c r="I50" s="78">
        <f>H50+(H50*Assumptions!H$20)</f>
        <v>0</v>
      </c>
    </row>
    <row r="51" spans="1:9">
      <c r="A51" s="144"/>
      <c r="B51" s="149"/>
      <c r="C51" s="150"/>
      <c r="D51" s="140" t="s">
        <v>123</v>
      </c>
      <c r="E51" s="153"/>
      <c r="F51" s="154"/>
      <c r="G51" s="78">
        <f t="shared" si="5"/>
        <v>0</v>
      </c>
      <c r="H51" s="78">
        <f>G51+(G51*Assumptions!G$20)</f>
        <v>0</v>
      </c>
      <c r="I51" s="78">
        <f>H51+(H51*Assumptions!H$20)</f>
        <v>0</v>
      </c>
    </row>
    <row r="52" spans="1:9">
      <c r="A52" s="144"/>
      <c r="B52" s="149"/>
      <c r="C52" s="150"/>
      <c r="D52" s="140" t="s">
        <v>123</v>
      </c>
      <c r="E52" s="153"/>
      <c r="F52" s="154"/>
      <c r="G52" s="78">
        <f t="shared" si="5"/>
        <v>0</v>
      </c>
      <c r="H52" s="78">
        <f>G52+(G52*Assumptions!G$20)</f>
        <v>0</v>
      </c>
      <c r="I52" s="78">
        <f>H52+(H52*Assumptions!H$20)</f>
        <v>0</v>
      </c>
    </row>
    <row r="53" spans="1:9">
      <c r="A53" s="144"/>
      <c r="B53" s="149"/>
      <c r="C53" s="150"/>
      <c r="D53" s="140" t="s">
        <v>123</v>
      </c>
      <c r="E53" s="153"/>
      <c r="F53" s="154"/>
      <c r="G53" s="78">
        <f t="shared" si="5"/>
        <v>0</v>
      </c>
      <c r="H53" s="78">
        <f>G53+(G53*Assumptions!G$20)</f>
        <v>0</v>
      </c>
      <c r="I53" s="78">
        <f>H53+(H53*Assumptions!H$20)</f>
        <v>0</v>
      </c>
    </row>
    <row r="54" spans="1:9">
      <c r="A54" s="144"/>
      <c r="B54" s="151"/>
      <c r="C54" s="152"/>
      <c r="D54" s="140" t="s">
        <v>123</v>
      </c>
      <c r="E54" s="153"/>
      <c r="F54" s="154"/>
      <c r="G54" s="78">
        <f t="shared" si="5"/>
        <v>0</v>
      </c>
      <c r="H54" s="78">
        <f>G54+(G54*Assumptions!G$20)</f>
        <v>0</v>
      </c>
      <c r="I54" s="78">
        <f>H54+(H54*Assumptions!H$20)</f>
        <v>0</v>
      </c>
    </row>
    <row r="55" spans="1:9">
      <c r="A55" s="144"/>
      <c r="B55" s="136" t="s">
        <v>122</v>
      </c>
      <c r="C55" s="156"/>
      <c r="D55" s="156"/>
      <c r="E55" s="156"/>
      <c r="F55" s="157"/>
      <c r="G55" s="79">
        <f>SUBTOTAL(9,G35:G54)</f>
        <v>0</v>
      </c>
      <c r="H55" s="79">
        <f t="shared" ref="H55:I55" si="6">SUBTOTAL(9,H35:H54)</f>
        <v>0</v>
      </c>
      <c r="I55" s="79">
        <f t="shared" si="6"/>
        <v>0</v>
      </c>
    </row>
  </sheetData>
  <sheetProtection algorithmName="SHA-512" hashValue="Ta8JYoXxLamYlxcaQlWMD/5R8Z2sR4KegVinQcis5wlKSWYgGpBN9ytRCgKXeOs1w5X1UJwWlL96s+PVbpmHTA==" saltValue="LL6b10qi6AHR5Dv2ytwA5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7F5E5-F71F-42E9-B3A6-709804F62D6B}">
  <dimension ref="A1:I55"/>
  <sheetViews>
    <sheetView showGridLines="0" workbookViewId="0">
      <selection activeCell="G7" sqref="G7"/>
    </sheetView>
  </sheetViews>
  <sheetFormatPr defaultColWidth="8.85546875" defaultRowHeight="15"/>
  <cols>
    <col min="1" max="1" width="4.85546875" customWidth="1"/>
    <col min="2" max="2" width="58.85546875" bestFit="1" customWidth="1"/>
    <col min="3" max="6" width="24.28515625" style="76" customWidth="1"/>
    <col min="7" max="9" width="25.42578125" style="76" customWidth="1"/>
  </cols>
  <sheetData>
    <row r="1" spans="1:9" s="56" customFormat="1" ht="15.95">
      <c r="A1" s="112"/>
      <c r="B1" s="112"/>
      <c r="C1" s="141"/>
      <c r="D1" s="141"/>
      <c r="E1" s="141"/>
      <c r="F1" s="141"/>
      <c r="G1" s="141"/>
      <c r="H1" s="141"/>
      <c r="I1" s="141"/>
    </row>
    <row r="2" spans="1:9" s="56" customFormat="1" ht="15.95">
      <c r="A2" s="112"/>
      <c r="B2" s="69">
        <f>Title!$F$14</f>
        <v>0</v>
      </c>
      <c r="C2" s="113"/>
      <c r="D2" s="113"/>
      <c r="E2" s="113"/>
      <c r="F2" s="113"/>
      <c r="G2" s="113"/>
      <c r="H2" s="113"/>
      <c r="I2" s="113"/>
    </row>
    <row r="3" spans="1:9" s="56" customFormat="1" ht="15.95">
      <c r="A3" s="112"/>
      <c r="B3" s="112"/>
      <c r="C3" s="141"/>
      <c r="D3" s="141"/>
      <c r="E3" s="141"/>
      <c r="F3" s="141"/>
      <c r="G3" s="141"/>
      <c r="H3" s="141"/>
      <c r="I3" s="141"/>
    </row>
    <row r="4" spans="1:9" s="56" customFormat="1" ht="21">
      <c r="A4" s="112"/>
      <c r="B4" s="95" t="s">
        <v>125</v>
      </c>
      <c r="C4" s="142"/>
      <c r="D4" s="142"/>
      <c r="E4" s="142"/>
      <c r="F4" s="142"/>
      <c r="G4" s="142"/>
      <c r="H4" s="142"/>
      <c r="I4" s="142"/>
    </row>
    <row r="5" spans="1:9" s="56" customFormat="1" ht="21">
      <c r="A5" s="112"/>
      <c r="B5" s="143"/>
      <c r="C5" s="141"/>
      <c r="D5" s="141"/>
      <c r="E5" s="141"/>
      <c r="F5" s="141"/>
      <c r="G5" s="141"/>
      <c r="H5" s="141"/>
      <c r="I5" s="141"/>
    </row>
    <row r="6" spans="1:9">
      <c r="A6" s="144"/>
      <c r="B6" s="144"/>
      <c r="C6" s="140"/>
      <c r="D6" s="140"/>
      <c r="E6" s="140"/>
      <c r="F6" s="140"/>
      <c r="G6" s="132" t="s">
        <v>75</v>
      </c>
      <c r="H6" s="132" t="s">
        <v>76</v>
      </c>
      <c r="I6" s="132" t="s">
        <v>77</v>
      </c>
    </row>
    <row r="7" spans="1:9">
      <c r="A7" s="144"/>
      <c r="B7" s="133" t="s">
        <v>84</v>
      </c>
      <c r="C7" s="145"/>
      <c r="D7" s="145"/>
      <c r="E7" s="145"/>
      <c r="F7" s="145"/>
      <c r="G7" s="86">
        <f>G8+G9</f>
        <v>0</v>
      </c>
      <c r="H7" s="86">
        <f t="shared" ref="H7:I7" si="0">H8+H9</f>
        <v>0</v>
      </c>
      <c r="I7" s="86">
        <f t="shared" si="0"/>
        <v>0</v>
      </c>
    </row>
    <row r="8" spans="1:9">
      <c r="A8" s="144"/>
      <c r="B8" s="134" t="s">
        <v>115</v>
      </c>
      <c r="C8" s="140"/>
      <c r="D8" s="140"/>
      <c r="E8" s="140"/>
      <c r="F8" s="140"/>
      <c r="G8" s="85">
        <f>G32</f>
        <v>0</v>
      </c>
      <c r="H8" s="85">
        <f t="shared" ref="H8:I8" si="1">H32</f>
        <v>0</v>
      </c>
      <c r="I8" s="85">
        <f t="shared" si="1"/>
        <v>0</v>
      </c>
    </row>
    <row r="9" spans="1:9">
      <c r="A9" s="144"/>
      <c r="B9" s="135" t="s">
        <v>116</v>
      </c>
      <c r="C9" s="146"/>
      <c r="D9" s="146"/>
      <c r="E9" s="146"/>
      <c r="F9" s="146"/>
      <c r="G9" s="81">
        <f>G55</f>
        <v>0</v>
      </c>
      <c r="H9" s="81">
        <f t="shared" ref="H9:I9" si="2">H55</f>
        <v>0</v>
      </c>
      <c r="I9" s="81">
        <f t="shared" si="2"/>
        <v>0</v>
      </c>
    </row>
    <row r="10" spans="1:9">
      <c r="A10" s="144"/>
      <c r="B10" s="147"/>
      <c r="C10" s="140"/>
      <c r="D10" s="140"/>
      <c r="E10" s="140"/>
      <c r="F10" s="140"/>
      <c r="G10" s="148"/>
      <c r="H10" s="148"/>
      <c r="I10" s="148"/>
    </row>
    <row r="11" spans="1:9">
      <c r="A11" s="144"/>
      <c r="B11" s="136" t="s">
        <v>117</v>
      </c>
      <c r="C11" s="137" t="s">
        <v>14</v>
      </c>
      <c r="D11" s="137" t="s">
        <v>118</v>
      </c>
      <c r="E11" s="137" t="s">
        <v>119</v>
      </c>
      <c r="F11" s="138" t="s">
        <v>120</v>
      </c>
      <c r="G11" s="139" t="s">
        <v>75</v>
      </c>
      <c r="H11" s="139" t="s">
        <v>76</v>
      </c>
      <c r="I11" s="139" t="s">
        <v>77</v>
      </c>
    </row>
    <row r="12" spans="1:9">
      <c r="A12" s="144"/>
      <c r="B12" s="149"/>
      <c r="C12" s="150"/>
      <c r="D12" s="140" t="s">
        <v>121</v>
      </c>
      <c r="E12" s="153"/>
      <c r="F12" s="154"/>
      <c r="G12" s="78">
        <f>E12*F12</f>
        <v>0</v>
      </c>
      <c r="H12" s="78">
        <f>G12+(G12*Assumptions!G$20)</f>
        <v>0</v>
      </c>
      <c r="I12" s="78">
        <f>H12+(H12*Assumptions!H$20)</f>
        <v>0</v>
      </c>
    </row>
    <row r="13" spans="1:9">
      <c r="A13" s="144"/>
      <c r="B13" s="149"/>
      <c r="C13" s="150"/>
      <c r="D13" s="140" t="s">
        <v>121</v>
      </c>
      <c r="E13" s="153"/>
      <c r="F13" s="154"/>
      <c r="G13" s="78">
        <f t="shared" ref="G13:G31" si="3">E13*F13</f>
        <v>0</v>
      </c>
      <c r="H13" s="78">
        <f>G13+(G13*Assumptions!G$20)</f>
        <v>0</v>
      </c>
      <c r="I13" s="78">
        <f>H13+(H13*Assumptions!H$20)</f>
        <v>0</v>
      </c>
    </row>
    <row r="14" spans="1:9">
      <c r="A14" s="144"/>
      <c r="B14" s="149"/>
      <c r="C14" s="150"/>
      <c r="D14" s="140" t="s">
        <v>121</v>
      </c>
      <c r="E14" s="153"/>
      <c r="F14" s="154"/>
      <c r="G14" s="78">
        <f t="shared" si="3"/>
        <v>0</v>
      </c>
      <c r="H14" s="78">
        <f>G14+(G14*Assumptions!G$20)</f>
        <v>0</v>
      </c>
      <c r="I14" s="78">
        <f>H14+(H14*Assumptions!H$20)</f>
        <v>0</v>
      </c>
    </row>
    <row r="15" spans="1:9">
      <c r="A15" s="144"/>
      <c r="B15" s="149"/>
      <c r="C15" s="150"/>
      <c r="D15" s="140" t="s">
        <v>121</v>
      </c>
      <c r="E15" s="153"/>
      <c r="F15" s="154"/>
      <c r="G15" s="78">
        <f t="shared" si="3"/>
        <v>0</v>
      </c>
      <c r="H15" s="78">
        <f>G15+(G15*Assumptions!G$20)</f>
        <v>0</v>
      </c>
      <c r="I15" s="78">
        <f>H15+(H15*Assumptions!H$20)</f>
        <v>0</v>
      </c>
    </row>
    <row r="16" spans="1:9">
      <c r="A16" s="144"/>
      <c r="B16" s="149"/>
      <c r="C16" s="150"/>
      <c r="D16" s="140" t="s">
        <v>121</v>
      </c>
      <c r="E16" s="153"/>
      <c r="F16" s="154"/>
      <c r="G16" s="78">
        <f t="shared" si="3"/>
        <v>0</v>
      </c>
      <c r="H16" s="78">
        <f>G16+(G16*Assumptions!G$20)</f>
        <v>0</v>
      </c>
      <c r="I16" s="78">
        <f>H16+(H16*Assumptions!H$20)</f>
        <v>0</v>
      </c>
    </row>
    <row r="17" spans="1:9">
      <c r="A17" s="144"/>
      <c r="B17" s="149"/>
      <c r="C17" s="150"/>
      <c r="D17" s="140" t="s">
        <v>121</v>
      </c>
      <c r="E17" s="153"/>
      <c r="F17" s="154"/>
      <c r="G17" s="78">
        <f t="shared" si="3"/>
        <v>0</v>
      </c>
      <c r="H17" s="78">
        <f>G17+(G17*Assumptions!G$20)</f>
        <v>0</v>
      </c>
      <c r="I17" s="78">
        <f>H17+(H17*Assumptions!H$20)</f>
        <v>0</v>
      </c>
    </row>
    <row r="18" spans="1:9">
      <c r="A18" s="144"/>
      <c r="B18" s="149"/>
      <c r="C18" s="150"/>
      <c r="D18" s="140" t="s">
        <v>121</v>
      </c>
      <c r="E18" s="153"/>
      <c r="F18" s="154"/>
      <c r="G18" s="78">
        <f t="shared" si="3"/>
        <v>0</v>
      </c>
      <c r="H18" s="78">
        <f>G18+(G18*Assumptions!G$20)</f>
        <v>0</v>
      </c>
      <c r="I18" s="78">
        <f>H18+(H18*Assumptions!H$20)</f>
        <v>0</v>
      </c>
    </row>
    <row r="19" spans="1:9">
      <c r="A19" s="144"/>
      <c r="B19" s="149"/>
      <c r="C19" s="150"/>
      <c r="D19" s="140" t="s">
        <v>121</v>
      </c>
      <c r="E19" s="153"/>
      <c r="F19" s="154"/>
      <c r="G19" s="78">
        <f t="shared" si="3"/>
        <v>0</v>
      </c>
      <c r="H19" s="78">
        <f>G19+(G19*Assumptions!G$20)</f>
        <v>0</v>
      </c>
      <c r="I19" s="78">
        <f>H19+(H19*Assumptions!H$20)</f>
        <v>0</v>
      </c>
    </row>
    <row r="20" spans="1:9">
      <c r="A20" s="144"/>
      <c r="B20" s="149"/>
      <c r="C20" s="150"/>
      <c r="D20" s="140" t="s">
        <v>121</v>
      </c>
      <c r="E20" s="153"/>
      <c r="F20" s="154"/>
      <c r="G20" s="78">
        <f t="shared" si="3"/>
        <v>0</v>
      </c>
      <c r="H20" s="78">
        <f>G20+(G20*Assumptions!G$20)</f>
        <v>0</v>
      </c>
      <c r="I20" s="78">
        <f>H20+(H20*Assumptions!H$20)</f>
        <v>0</v>
      </c>
    </row>
    <row r="21" spans="1:9">
      <c r="A21" s="144"/>
      <c r="B21" s="149"/>
      <c r="C21" s="150"/>
      <c r="D21" s="140" t="s">
        <v>121</v>
      </c>
      <c r="E21" s="153"/>
      <c r="F21" s="154"/>
      <c r="G21" s="78">
        <f t="shared" si="3"/>
        <v>0</v>
      </c>
      <c r="H21" s="78">
        <f>G21+(G21*Assumptions!G$20)</f>
        <v>0</v>
      </c>
      <c r="I21" s="78">
        <f>H21+(H21*Assumptions!H$20)</f>
        <v>0</v>
      </c>
    </row>
    <row r="22" spans="1:9">
      <c r="A22" s="144"/>
      <c r="B22" s="149"/>
      <c r="C22" s="150"/>
      <c r="D22" s="140" t="s">
        <v>121</v>
      </c>
      <c r="E22" s="153"/>
      <c r="F22" s="154"/>
      <c r="G22" s="78">
        <f t="shared" si="3"/>
        <v>0</v>
      </c>
      <c r="H22" s="78">
        <f>G22+(G22*Assumptions!G$20)</f>
        <v>0</v>
      </c>
      <c r="I22" s="78">
        <f>H22+(H22*Assumptions!H$20)</f>
        <v>0</v>
      </c>
    </row>
    <row r="23" spans="1:9">
      <c r="A23" s="144"/>
      <c r="B23" s="149"/>
      <c r="C23" s="150"/>
      <c r="D23" s="140" t="s">
        <v>121</v>
      </c>
      <c r="E23" s="153"/>
      <c r="F23" s="154"/>
      <c r="G23" s="78">
        <f t="shared" si="3"/>
        <v>0</v>
      </c>
      <c r="H23" s="78">
        <f>G23+(G23*Assumptions!G$20)</f>
        <v>0</v>
      </c>
      <c r="I23" s="78">
        <f>H23+(H23*Assumptions!H$20)</f>
        <v>0</v>
      </c>
    </row>
    <row r="24" spans="1:9">
      <c r="A24" s="144"/>
      <c r="B24" s="149"/>
      <c r="C24" s="150"/>
      <c r="D24" s="140" t="s">
        <v>121</v>
      </c>
      <c r="E24" s="153"/>
      <c r="F24" s="154"/>
      <c r="G24" s="78">
        <f t="shared" si="3"/>
        <v>0</v>
      </c>
      <c r="H24" s="78">
        <f>G24+(G24*Assumptions!G$20)</f>
        <v>0</v>
      </c>
      <c r="I24" s="78">
        <f>H24+(H24*Assumptions!H$20)</f>
        <v>0</v>
      </c>
    </row>
    <row r="25" spans="1:9">
      <c r="A25" s="144"/>
      <c r="B25" s="149"/>
      <c r="C25" s="150"/>
      <c r="D25" s="140" t="s">
        <v>121</v>
      </c>
      <c r="E25" s="153"/>
      <c r="F25" s="154"/>
      <c r="G25" s="78">
        <f t="shared" si="3"/>
        <v>0</v>
      </c>
      <c r="H25" s="78">
        <f>G25+(G25*Assumptions!G$20)</f>
        <v>0</v>
      </c>
      <c r="I25" s="78">
        <f>H25+(H25*Assumptions!H$20)</f>
        <v>0</v>
      </c>
    </row>
    <row r="26" spans="1:9">
      <c r="A26" s="144"/>
      <c r="B26" s="149"/>
      <c r="C26" s="150"/>
      <c r="D26" s="140" t="s">
        <v>121</v>
      </c>
      <c r="E26" s="153"/>
      <c r="F26" s="154"/>
      <c r="G26" s="78">
        <f t="shared" si="3"/>
        <v>0</v>
      </c>
      <c r="H26" s="78">
        <f>G26+(G26*Assumptions!G$20)</f>
        <v>0</v>
      </c>
      <c r="I26" s="78">
        <f>H26+(H26*Assumptions!H$20)</f>
        <v>0</v>
      </c>
    </row>
    <row r="27" spans="1:9">
      <c r="A27" s="144"/>
      <c r="B27" s="149"/>
      <c r="C27" s="150"/>
      <c r="D27" s="140" t="s">
        <v>121</v>
      </c>
      <c r="E27" s="153"/>
      <c r="F27" s="154"/>
      <c r="G27" s="78">
        <f t="shared" si="3"/>
        <v>0</v>
      </c>
      <c r="H27" s="78">
        <f>G27+(G27*Assumptions!G$20)</f>
        <v>0</v>
      </c>
      <c r="I27" s="78">
        <f>H27+(H27*Assumptions!H$20)</f>
        <v>0</v>
      </c>
    </row>
    <row r="28" spans="1:9">
      <c r="A28" s="144"/>
      <c r="B28" s="149"/>
      <c r="C28" s="150"/>
      <c r="D28" s="140" t="s">
        <v>121</v>
      </c>
      <c r="E28" s="153"/>
      <c r="F28" s="154"/>
      <c r="G28" s="78">
        <f t="shared" si="3"/>
        <v>0</v>
      </c>
      <c r="H28" s="78">
        <f>G28+(G28*Assumptions!G$20)</f>
        <v>0</v>
      </c>
      <c r="I28" s="78">
        <f>H28+(H28*Assumptions!H$20)</f>
        <v>0</v>
      </c>
    </row>
    <row r="29" spans="1:9">
      <c r="A29" s="144"/>
      <c r="B29" s="149"/>
      <c r="C29" s="150"/>
      <c r="D29" s="140" t="s">
        <v>121</v>
      </c>
      <c r="E29" s="153"/>
      <c r="F29" s="154"/>
      <c r="G29" s="78">
        <f t="shared" si="3"/>
        <v>0</v>
      </c>
      <c r="H29" s="78">
        <f>G29+(G29*Assumptions!G$20)</f>
        <v>0</v>
      </c>
      <c r="I29" s="78">
        <f>H29+(H29*Assumptions!H$20)</f>
        <v>0</v>
      </c>
    </row>
    <row r="30" spans="1:9">
      <c r="A30" s="144"/>
      <c r="B30" s="149"/>
      <c r="C30" s="150"/>
      <c r="D30" s="140" t="s">
        <v>121</v>
      </c>
      <c r="E30" s="153"/>
      <c r="F30" s="154"/>
      <c r="G30" s="78">
        <f t="shared" si="3"/>
        <v>0</v>
      </c>
      <c r="H30" s="78">
        <f>G30+(G30*Assumptions!G$20)</f>
        <v>0</v>
      </c>
      <c r="I30" s="78">
        <f>H30+(H30*Assumptions!H$20)</f>
        <v>0</v>
      </c>
    </row>
    <row r="31" spans="1:9">
      <c r="A31" s="144"/>
      <c r="B31" s="151"/>
      <c r="C31" s="152"/>
      <c r="D31" s="140" t="s">
        <v>121</v>
      </c>
      <c r="E31" s="153"/>
      <c r="F31" s="154"/>
      <c r="G31" s="78">
        <f t="shared" si="3"/>
        <v>0</v>
      </c>
      <c r="H31" s="78">
        <f>G31+(G31*Assumptions!G$20)</f>
        <v>0</v>
      </c>
      <c r="I31" s="78">
        <f>H31+(H31*Assumptions!H$20)</f>
        <v>0</v>
      </c>
    </row>
    <row r="32" spans="1:9">
      <c r="A32" s="144"/>
      <c r="B32" s="136" t="s">
        <v>122</v>
      </c>
      <c r="C32" s="137"/>
      <c r="D32" s="137"/>
      <c r="E32" s="137"/>
      <c r="F32" s="155"/>
      <c r="G32" s="79">
        <f>SUBTOTAL(9,G12:G31)</f>
        <v>0</v>
      </c>
      <c r="H32" s="79">
        <f>SUBTOTAL(9,H12:H31)</f>
        <v>0</v>
      </c>
      <c r="I32" s="79">
        <f t="shared" ref="I32" si="4">SUBTOTAL(9,I12:I31)</f>
        <v>0</v>
      </c>
    </row>
    <row r="33" spans="1:9">
      <c r="A33" s="144"/>
      <c r="B33" s="144"/>
      <c r="C33" s="140"/>
      <c r="D33" s="140"/>
      <c r="E33" s="140"/>
      <c r="F33" s="140"/>
      <c r="G33" s="140"/>
      <c r="H33" s="140"/>
      <c r="I33" s="140"/>
    </row>
    <row r="34" spans="1:9">
      <c r="A34" s="144"/>
      <c r="B34" s="136" t="s">
        <v>116</v>
      </c>
      <c r="C34" s="137" t="s">
        <v>14</v>
      </c>
      <c r="D34" s="137" t="s">
        <v>118</v>
      </c>
      <c r="E34" s="137" t="s">
        <v>119</v>
      </c>
      <c r="F34" s="138" t="s">
        <v>120</v>
      </c>
      <c r="G34" s="139" t="s">
        <v>75</v>
      </c>
      <c r="H34" s="139" t="s">
        <v>76</v>
      </c>
      <c r="I34" s="139" t="s">
        <v>77</v>
      </c>
    </row>
    <row r="35" spans="1:9">
      <c r="A35" s="144"/>
      <c r="B35" s="149"/>
      <c r="C35" s="150"/>
      <c r="D35" s="140" t="s">
        <v>123</v>
      </c>
      <c r="E35" s="153"/>
      <c r="F35" s="154"/>
      <c r="G35" s="78">
        <f>E35*F35</f>
        <v>0</v>
      </c>
      <c r="H35" s="78">
        <f>G35+(G35*Assumptions!G$20)</f>
        <v>0</v>
      </c>
      <c r="I35" s="78">
        <f>H35+(H35*Assumptions!H$20)</f>
        <v>0</v>
      </c>
    </row>
    <row r="36" spans="1:9">
      <c r="A36" s="144"/>
      <c r="B36" s="149"/>
      <c r="C36" s="150"/>
      <c r="D36" s="140" t="s">
        <v>123</v>
      </c>
      <c r="E36" s="153"/>
      <c r="F36" s="154"/>
      <c r="G36" s="78">
        <f t="shared" ref="G36:G54" si="5">E36*F36</f>
        <v>0</v>
      </c>
      <c r="H36" s="78">
        <f>G36+(G36*Assumptions!G$20)</f>
        <v>0</v>
      </c>
      <c r="I36" s="78">
        <f>H36+(H36*Assumptions!H$20)</f>
        <v>0</v>
      </c>
    </row>
    <row r="37" spans="1:9">
      <c r="A37" s="144"/>
      <c r="B37" s="149"/>
      <c r="C37" s="150"/>
      <c r="D37" s="140" t="s">
        <v>123</v>
      </c>
      <c r="E37" s="153"/>
      <c r="F37" s="154"/>
      <c r="G37" s="78">
        <f t="shared" si="5"/>
        <v>0</v>
      </c>
      <c r="H37" s="78">
        <f>G37+(G37*Assumptions!G$20)</f>
        <v>0</v>
      </c>
      <c r="I37" s="78">
        <f>H37+(H37*Assumptions!H$20)</f>
        <v>0</v>
      </c>
    </row>
    <row r="38" spans="1:9">
      <c r="A38" s="144"/>
      <c r="B38" s="149"/>
      <c r="C38" s="150"/>
      <c r="D38" s="140" t="s">
        <v>123</v>
      </c>
      <c r="E38" s="153"/>
      <c r="F38" s="154"/>
      <c r="G38" s="78">
        <f t="shared" si="5"/>
        <v>0</v>
      </c>
      <c r="H38" s="78">
        <f>G38+(G38*Assumptions!G$20)</f>
        <v>0</v>
      </c>
      <c r="I38" s="78">
        <f>H38+(H38*Assumptions!H$20)</f>
        <v>0</v>
      </c>
    </row>
    <row r="39" spans="1:9">
      <c r="A39" s="144"/>
      <c r="B39" s="149"/>
      <c r="C39" s="150"/>
      <c r="D39" s="140" t="s">
        <v>123</v>
      </c>
      <c r="E39" s="153"/>
      <c r="F39" s="154"/>
      <c r="G39" s="78">
        <f t="shared" si="5"/>
        <v>0</v>
      </c>
      <c r="H39" s="78">
        <f>G39+(G39*Assumptions!G$20)</f>
        <v>0</v>
      </c>
      <c r="I39" s="78">
        <f>H39+(H39*Assumptions!H$20)</f>
        <v>0</v>
      </c>
    </row>
    <row r="40" spans="1:9">
      <c r="A40" s="144"/>
      <c r="B40" s="149"/>
      <c r="C40" s="150"/>
      <c r="D40" s="140" t="s">
        <v>123</v>
      </c>
      <c r="E40" s="153"/>
      <c r="F40" s="154"/>
      <c r="G40" s="78">
        <f t="shared" si="5"/>
        <v>0</v>
      </c>
      <c r="H40" s="78">
        <f>G40+(G40*Assumptions!G$20)</f>
        <v>0</v>
      </c>
      <c r="I40" s="78">
        <f>H40+(H40*Assumptions!H$20)</f>
        <v>0</v>
      </c>
    </row>
    <row r="41" spans="1:9">
      <c r="A41" s="144"/>
      <c r="B41" s="149"/>
      <c r="C41" s="150"/>
      <c r="D41" s="140" t="s">
        <v>123</v>
      </c>
      <c r="E41" s="153"/>
      <c r="F41" s="154"/>
      <c r="G41" s="78">
        <f t="shared" si="5"/>
        <v>0</v>
      </c>
      <c r="H41" s="78">
        <f>G41+(G41*Assumptions!G$20)</f>
        <v>0</v>
      </c>
      <c r="I41" s="78">
        <f>H41+(H41*Assumptions!H$20)</f>
        <v>0</v>
      </c>
    </row>
    <row r="42" spans="1:9">
      <c r="A42" s="144"/>
      <c r="B42" s="149"/>
      <c r="C42" s="150"/>
      <c r="D42" s="140" t="s">
        <v>123</v>
      </c>
      <c r="E42" s="153"/>
      <c r="F42" s="154"/>
      <c r="G42" s="78">
        <f t="shared" si="5"/>
        <v>0</v>
      </c>
      <c r="H42" s="78">
        <f>G42+(G42*Assumptions!G$20)</f>
        <v>0</v>
      </c>
      <c r="I42" s="78">
        <f>H42+(H42*Assumptions!H$20)</f>
        <v>0</v>
      </c>
    </row>
    <row r="43" spans="1:9">
      <c r="A43" s="144"/>
      <c r="B43" s="149"/>
      <c r="C43" s="150"/>
      <c r="D43" s="140" t="s">
        <v>123</v>
      </c>
      <c r="E43" s="153"/>
      <c r="F43" s="154"/>
      <c r="G43" s="78">
        <f t="shared" si="5"/>
        <v>0</v>
      </c>
      <c r="H43" s="78">
        <f>G43+(G43*Assumptions!G$20)</f>
        <v>0</v>
      </c>
      <c r="I43" s="78">
        <f>H43+(H43*Assumptions!H$20)</f>
        <v>0</v>
      </c>
    </row>
    <row r="44" spans="1:9">
      <c r="A44" s="144"/>
      <c r="B44" s="149"/>
      <c r="C44" s="150"/>
      <c r="D44" s="140" t="s">
        <v>123</v>
      </c>
      <c r="E44" s="153"/>
      <c r="F44" s="154"/>
      <c r="G44" s="78">
        <f t="shared" si="5"/>
        <v>0</v>
      </c>
      <c r="H44" s="78">
        <f>G44+(G44*Assumptions!G$20)</f>
        <v>0</v>
      </c>
      <c r="I44" s="78">
        <f>H44+(H44*Assumptions!H$20)</f>
        <v>0</v>
      </c>
    </row>
    <row r="45" spans="1:9">
      <c r="A45" s="144"/>
      <c r="B45" s="149"/>
      <c r="C45" s="150"/>
      <c r="D45" s="140" t="s">
        <v>123</v>
      </c>
      <c r="E45" s="153"/>
      <c r="F45" s="154"/>
      <c r="G45" s="78">
        <f t="shared" si="5"/>
        <v>0</v>
      </c>
      <c r="H45" s="78">
        <f>G45+(G45*Assumptions!G$20)</f>
        <v>0</v>
      </c>
      <c r="I45" s="78">
        <f>H45+(H45*Assumptions!H$20)</f>
        <v>0</v>
      </c>
    </row>
    <row r="46" spans="1:9">
      <c r="A46" s="144"/>
      <c r="B46" s="149"/>
      <c r="C46" s="150"/>
      <c r="D46" s="140" t="s">
        <v>123</v>
      </c>
      <c r="E46" s="153"/>
      <c r="F46" s="154"/>
      <c r="G46" s="78">
        <f t="shared" si="5"/>
        <v>0</v>
      </c>
      <c r="H46" s="78">
        <f>G46+(G46*Assumptions!G$20)</f>
        <v>0</v>
      </c>
      <c r="I46" s="78">
        <f>H46+(H46*Assumptions!H$20)</f>
        <v>0</v>
      </c>
    </row>
    <row r="47" spans="1:9">
      <c r="A47" s="144"/>
      <c r="B47" s="149"/>
      <c r="C47" s="150"/>
      <c r="D47" s="140" t="s">
        <v>123</v>
      </c>
      <c r="E47" s="153"/>
      <c r="F47" s="154"/>
      <c r="G47" s="78">
        <f t="shared" si="5"/>
        <v>0</v>
      </c>
      <c r="H47" s="78">
        <f>G47+(G47*Assumptions!G$20)</f>
        <v>0</v>
      </c>
      <c r="I47" s="78">
        <f>H47+(H47*Assumptions!H$20)</f>
        <v>0</v>
      </c>
    </row>
    <row r="48" spans="1:9">
      <c r="A48" s="144"/>
      <c r="B48" s="149"/>
      <c r="C48" s="150"/>
      <c r="D48" s="140" t="s">
        <v>123</v>
      </c>
      <c r="E48" s="153"/>
      <c r="F48" s="154"/>
      <c r="G48" s="78">
        <f t="shared" si="5"/>
        <v>0</v>
      </c>
      <c r="H48" s="78">
        <f>G48+(G48*Assumptions!G$20)</f>
        <v>0</v>
      </c>
      <c r="I48" s="78">
        <f>H48+(H48*Assumptions!H$20)</f>
        <v>0</v>
      </c>
    </row>
    <row r="49" spans="1:9">
      <c r="A49" s="144"/>
      <c r="B49" s="149"/>
      <c r="C49" s="150"/>
      <c r="D49" s="140" t="s">
        <v>123</v>
      </c>
      <c r="E49" s="153"/>
      <c r="F49" s="154"/>
      <c r="G49" s="78">
        <f t="shared" si="5"/>
        <v>0</v>
      </c>
      <c r="H49" s="78">
        <f>G49+(G49*Assumptions!G$20)</f>
        <v>0</v>
      </c>
      <c r="I49" s="78">
        <f>H49+(H49*Assumptions!H$20)</f>
        <v>0</v>
      </c>
    </row>
    <row r="50" spans="1:9">
      <c r="A50" s="144"/>
      <c r="B50" s="149"/>
      <c r="C50" s="150"/>
      <c r="D50" s="140" t="s">
        <v>123</v>
      </c>
      <c r="E50" s="153"/>
      <c r="F50" s="154"/>
      <c r="G50" s="78">
        <f t="shared" si="5"/>
        <v>0</v>
      </c>
      <c r="H50" s="78">
        <f>G50+(G50*Assumptions!G$20)</f>
        <v>0</v>
      </c>
      <c r="I50" s="78">
        <f>H50+(H50*Assumptions!H$20)</f>
        <v>0</v>
      </c>
    </row>
    <row r="51" spans="1:9">
      <c r="A51" s="144"/>
      <c r="B51" s="149"/>
      <c r="C51" s="150"/>
      <c r="D51" s="140" t="s">
        <v>123</v>
      </c>
      <c r="E51" s="153"/>
      <c r="F51" s="154"/>
      <c r="G51" s="78">
        <f t="shared" si="5"/>
        <v>0</v>
      </c>
      <c r="H51" s="78">
        <f>G51+(G51*Assumptions!G$20)</f>
        <v>0</v>
      </c>
      <c r="I51" s="78">
        <f>H51+(H51*Assumptions!H$20)</f>
        <v>0</v>
      </c>
    </row>
    <row r="52" spans="1:9">
      <c r="A52" s="144"/>
      <c r="B52" s="149"/>
      <c r="C52" s="150"/>
      <c r="D52" s="140" t="s">
        <v>123</v>
      </c>
      <c r="E52" s="153"/>
      <c r="F52" s="154"/>
      <c r="G52" s="78">
        <f t="shared" si="5"/>
        <v>0</v>
      </c>
      <c r="H52" s="78">
        <f>G52+(G52*Assumptions!G$20)</f>
        <v>0</v>
      </c>
      <c r="I52" s="78">
        <f>H52+(H52*Assumptions!H$20)</f>
        <v>0</v>
      </c>
    </row>
    <row r="53" spans="1:9">
      <c r="A53" s="144"/>
      <c r="B53" s="149"/>
      <c r="C53" s="150"/>
      <c r="D53" s="140" t="s">
        <v>123</v>
      </c>
      <c r="E53" s="153"/>
      <c r="F53" s="154"/>
      <c r="G53" s="78">
        <f t="shared" si="5"/>
        <v>0</v>
      </c>
      <c r="H53" s="78">
        <f>G53+(G53*Assumptions!G$20)</f>
        <v>0</v>
      </c>
      <c r="I53" s="78">
        <f>H53+(H53*Assumptions!H$20)</f>
        <v>0</v>
      </c>
    </row>
    <row r="54" spans="1:9">
      <c r="A54" s="144"/>
      <c r="B54" s="151"/>
      <c r="C54" s="152"/>
      <c r="D54" s="140" t="s">
        <v>123</v>
      </c>
      <c r="E54" s="153"/>
      <c r="F54" s="154"/>
      <c r="G54" s="78">
        <f t="shared" si="5"/>
        <v>0</v>
      </c>
      <c r="H54" s="78">
        <f>G54+(G54*Assumptions!G$20)</f>
        <v>0</v>
      </c>
      <c r="I54" s="78">
        <f>H54+(H54*Assumptions!H$20)</f>
        <v>0</v>
      </c>
    </row>
    <row r="55" spans="1:9">
      <c r="A55" s="144"/>
      <c r="B55" s="136" t="s">
        <v>122</v>
      </c>
      <c r="C55" s="156"/>
      <c r="D55" s="156"/>
      <c r="E55" s="156"/>
      <c r="F55" s="157"/>
      <c r="G55" s="79">
        <f>SUBTOTAL(9,G35:G54)</f>
        <v>0</v>
      </c>
      <c r="H55" s="79">
        <f t="shared" ref="H55:I55" si="6">SUBTOTAL(9,H35:H54)</f>
        <v>0</v>
      </c>
      <c r="I55" s="79">
        <f t="shared" si="6"/>
        <v>0</v>
      </c>
    </row>
  </sheetData>
  <sheetProtection algorithmName="SHA-512" hashValue="pcCrz0HTtaF3HI7GXE8XVNKVjDOsatOe/1NKIHVy5nk+IOMftTl06R5BLcCUygRo/DdkouwfPMN5oGP2MA1oKg==" saltValue="aVzoJczVTQAbq9CGQiQah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24C68-FE75-4C99-AD74-612A49432815}">
  <dimension ref="A1:I55"/>
  <sheetViews>
    <sheetView showGridLines="0" workbookViewId="0"/>
  </sheetViews>
  <sheetFormatPr defaultColWidth="8.85546875" defaultRowHeight="15"/>
  <cols>
    <col min="1" max="1" width="4.85546875" customWidth="1"/>
    <col min="2" max="2" width="47.85546875" customWidth="1"/>
    <col min="3" max="6" width="24.28515625" style="76" customWidth="1"/>
    <col min="7" max="9" width="25.42578125" style="76" customWidth="1"/>
  </cols>
  <sheetData>
    <row r="1" spans="1:9" s="56" customFormat="1" ht="15.95">
      <c r="A1" s="112"/>
      <c r="B1" s="112"/>
      <c r="C1" s="141"/>
      <c r="D1" s="141"/>
      <c r="E1" s="141"/>
      <c r="F1" s="141"/>
      <c r="G1" s="141"/>
      <c r="H1" s="141"/>
      <c r="I1" s="141"/>
    </row>
    <row r="2" spans="1:9" s="56" customFormat="1" ht="15.95">
      <c r="A2" s="112"/>
      <c r="B2" s="69">
        <f>Title!$F$14</f>
        <v>0</v>
      </c>
      <c r="C2" s="113"/>
      <c r="D2" s="113"/>
      <c r="E2" s="113"/>
      <c r="F2" s="113"/>
      <c r="G2" s="113"/>
      <c r="H2" s="113"/>
      <c r="I2" s="113"/>
    </row>
    <row r="3" spans="1:9" s="56" customFormat="1" ht="15.95">
      <c r="A3" s="112"/>
      <c r="B3" s="112"/>
      <c r="C3" s="141"/>
      <c r="D3" s="141"/>
      <c r="E3" s="141"/>
      <c r="F3" s="141"/>
      <c r="G3" s="141"/>
      <c r="H3" s="141"/>
      <c r="I3" s="141"/>
    </row>
    <row r="4" spans="1:9" s="56" customFormat="1" ht="21">
      <c r="A4" s="112"/>
      <c r="B4" s="95" t="s">
        <v>126</v>
      </c>
      <c r="C4" s="142"/>
      <c r="D4" s="142"/>
      <c r="E4" s="142"/>
      <c r="F4" s="142"/>
      <c r="G4" s="142"/>
      <c r="H4" s="142"/>
      <c r="I4" s="142"/>
    </row>
    <row r="5" spans="1:9" s="56" customFormat="1" ht="21">
      <c r="A5" s="112"/>
      <c r="B5" s="143"/>
      <c r="C5" s="141"/>
      <c r="D5" s="141"/>
      <c r="E5" s="141"/>
      <c r="F5" s="141"/>
      <c r="G5" s="141"/>
      <c r="H5" s="141"/>
      <c r="I5" s="141"/>
    </row>
    <row r="6" spans="1:9">
      <c r="A6" s="144"/>
      <c r="B6" s="144"/>
      <c r="C6" s="140"/>
      <c r="D6" s="140"/>
      <c r="E6" s="140"/>
      <c r="F6" s="140"/>
      <c r="G6" s="132" t="s">
        <v>75</v>
      </c>
      <c r="H6" s="132" t="s">
        <v>76</v>
      </c>
      <c r="I6" s="132" t="s">
        <v>77</v>
      </c>
    </row>
    <row r="7" spans="1:9">
      <c r="A7" s="144"/>
      <c r="B7" s="133" t="s">
        <v>84</v>
      </c>
      <c r="C7" s="145"/>
      <c r="D7" s="145"/>
      <c r="E7" s="145"/>
      <c r="F7" s="145"/>
      <c r="G7" s="86">
        <f>G8+G9</f>
        <v>0</v>
      </c>
      <c r="H7" s="86">
        <f t="shared" ref="H7:I7" si="0">H8+H9</f>
        <v>0</v>
      </c>
      <c r="I7" s="86">
        <f t="shared" si="0"/>
        <v>0</v>
      </c>
    </row>
    <row r="8" spans="1:9">
      <c r="A8" s="144"/>
      <c r="B8" s="134" t="s">
        <v>115</v>
      </c>
      <c r="C8" s="140"/>
      <c r="D8" s="140"/>
      <c r="E8" s="140"/>
      <c r="F8" s="140"/>
      <c r="G8" s="85">
        <f>G32</f>
        <v>0</v>
      </c>
      <c r="H8" s="85">
        <f t="shared" ref="H8:I8" si="1">H32</f>
        <v>0</v>
      </c>
      <c r="I8" s="85">
        <f t="shared" si="1"/>
        <v>0</v>
      </c>
    </row>
    <row r="9" spans="1:9">
      <c r="A9" s="144"/>
      <c r="B9" s="135" t="s">
        <v>116</v>
      </c>
      <c r="C9" s="146"/>
      <c r="D9" s="146"/>
      <c r="E9" s="146"/>
      <c r="F9" s="146"/>
      <c r="G9" s="81">
        <f>G55</f>
        <v>0</v>
      </c>
      <c r="H9" s="81">
        <f t="shared" ref="H9:I9" si="2">H55</f>
        <v>0</v>
      </c>
      <c r="I9" s="81">
        <f t="shared" si="2"/>
        <v>0</v>
      </c>
    </row>
    <row r="10" spans="1:9">
      <c r="A10" s="144"/>
      <c r="B10" s="147"/>
      <c r="C10" s="140"/>
      <c r="D10" s="140"/>
      <c r="E10" s="140"/>
      <c r="F10" s="140"/>
      <c r="G10" s="148"/>
      <c r="H10" s="148"/>
      <c r="I10" s="148"/>
    </row>
    <row r="11" spans="1:9">
      <c r="A11" s="144"/>
      <c r="B11" s="136" t="s">
        <v>117</v>
      </c>
      <c r="C11" s="137" t="s">
        <v>14</v>
      </c>
      <c r="D11" s="137" t="s">
        <v>118</v>
      </c>
      <c r="E11" s="137" t="s">
        <v>119</v>
      </c>
      <c r="F11" s="138" t="s">
        <v>120</v>
      </c>
      <c r="G11" s="139" t="s">
        <v>75</v>
      </c>
      <c r="H11" s="139" t="s">
        <v>76</v>
      </c>
      <c r="I11" s="139" t="s">
        <v>77</v>
      </c>
    </row>
    <row r="12" spans="1:9">
      <c r="A12" s="144"/>
      <c r="B12" s="149"/>
      <c r="C12" s="150"/>
      <c r="D12" s="140" t="s">
        <v>121</v>
      </c>
      <c r="E12" s="153"/>
      <c r="F12" s="154"/>
      <c r="G12" s="78">
        <f>E12*F12</f>
        <v>0</v>
      </c>
      <c r="H12" s="78">
        <f>G12+(G12*Assumptions!G$20)</f>
        <v>0</v>
      </c>
      <c r="I12" s="78">
        <f>H12+(H12*Assumptions!H$20)</f>
        <v>0</v>
      </c>
    </row>
    <row r="13" spans="1:9">
      <c r="A13" s="144"/>
      <c r="B13" s="149"/>
      <c r="C13" s="150"/>
      <c r="D13" s="140" t="s">
        <v>121</v>
      </c>
      <c r="E13" s="153"/>
      <c r="F13" s="154"/>
      <c r="G13" s="78">
        <f t="shared" ref="G13:G31" si="3">E13*F13</f>
        <v>0</v>
      </c>
      <c r="H13" s="78">
        <f>G13+(G13*Assumptions!G$20)</f>
        <v>0</v>
      </c>
      <c r="I13" s="78">
        <f>H13+(H13*Assumptions!H$20)</f>
        <v>0</v>
      </c>
    </row>
    <row r="14" spans="1:9">
      <c r="A14" s="144"/>
      <c r="B14" s="149"/>
      <c r="C14" s="150"/>
      <c r="D14" s="140" t="s">
        <v>121</v>
      </c>
      <c r="E14" s="153"/>
      <c r="F14" s="154"/>
      <c r="G14" s="78">
        <f t="shared" si="3"/>
        <v>0</v>
      </c>
      <c r="H14" s="78">
        <f>G14+(G14*Assumptions!G$20)</f>
        <v>0</v>
      </c>
      <c r="I14" s="78">
        <f>H14+(H14*Assumptions!H$20)</f>
        <v>0</v>
      </c>
    </row>
    <row r="15" spans="1:9">
      <c r="A15" s="144"/>
      <c r="B15" s="149"/>
      <c r="C15" s="150"/>
      <c r="D15" s="140" t="s">
        <v>121</v>
      </c>
      <c r="E15" s="153"/>
      <c r="F15" s="154"/>
      <c r="G15" s="78">
        <f t="shared" si="3"/>
        <v>0</v>
      </c>
      <c r="H15" s="78">
        <f>G15+(G15*Assumptions!G$20)</f>
        <v>0</v>
      </c>
      <c r="I15" s="78">
        <f>H15+(H15*Assumptions!H$20)</f>
        <v>0</v>
      </c>
    </row>
    <row r="16" spans="1:9">
      <c r="A16" s="144"/>
      <c r="B16" s="149"/>
      <c r="C16" s="150"/>
      <c r="D16" s="140" t="s">
        <v>121</v>
      </c>
      <c r="E16" s="153"/>
      <c r="F16" s="154"/>
      <c r="G16" s="78">
        <f t="shared" si="3"/>
        <v>0</v>
      </c>
      <c r="H16" s="78">
        <f>G16+(G16*Assumptions!G$20)</f>
        <v>0</v>
      </c>
      <c r="I16" s="78">
        <f>H16+(H16*Assumptions!H$20)</f>
        <v>0</v>
      </c>
    </row>
    <row r="17" spans="1:9">
      <c r="A17" s="144"/>
      <c r="B17" s="149"/>
      <c r="C17" s="150"/>
      <c r="D17" s="140" t="s">
        <v>121</v>
      </c>
      <c r="E17" s="153"/>
      <c r="F17" s="154"/>
      <c r="G17" s="78">
        <f t="shared" si="3"/>
        <v>0</v>
      </c>
      <c r="H17" s="78">
        <f>G17+(G17*Assumptions!G$20)</f>
        <v>0</v>
      </c>
      <c r="I17" s="78">
        <f>H17+(H17*Assumptions!H$20)</f>
        <v>0</v>
      </c>
    </row>
    <row r="18" spans="1:9">
      <c r="A18" s="144"/>
      <c r="B18" s="149"/>
      <c r="C18" s="150"/>
      <c r="D18" s="140" t="s">
        <v>121</v>
      </c>
      <c r="E18" s="153"/>
      <c r="F18" s="154"/>
      <c r="G18" s="78">
        <f t="shared" si="3"/>
        <v>0</v>
      </c>
      <c r="H18" s="78">
        <f>G18+(G18*Assumptions!G$20)</f>
        <v>0</v>
      </c>
      <c r="I18" s="78">
        <f>H18+(H18*Assumptions!H$20)</f>
        <v>0</v>
      </c>
    </row>
    <row r="19" spans="1:9">
      <c r="A19" s="144"/>
      <c r="B19" s="149"/>
      <c r="C19" s="150"/>
      <c r="D19" s="140" t="s">
        <v>121</v>
      </c>
      <c r="E19" s="153"/>
      <c r="F19" s="154"/>
      <c r="G19" s="78">
        <f t="shared" si="3"/>
        <v>0</v>
      </c>
      <c r="H19" s="78">
        <f>G19+(G19*Assumptions!G$20)</f>
        <v>0</v>
      </c>
      <c r="I19" s="78">
        <f>H19+(H19*Assumptions!H$20)</f>
        <v>0</v>
      </c>
    </row>
    <row r="20" spans="1:9">
      <c r="A20" s="144"/>
      <c r="B20" s="149"/>
      <c r="C20" s="150"/>
      <c r="D20" s="140" t="s">
        <v>121</v>
      </c>
      <c r="E20" s="153"/>
      <c r="F20" s="154"/>
      <c r="G20" s="78">
        <f t="shared" si="3"/>
        <v>0</v>
      </c>
      <c r="H20" s="78">
        <f>G20+(G20*Assumptions!G$20)</f>
        <v>0</v>
      </c>
      <c r="I20" s="78">
        <f>H20+(H20*Assumptions!H$20)</f>
        <v>0</v>
      </c>
    </row>
    <row r="21" spans="1:9">
      <c r="A21" s="144"/>
      <c r="B21" s="149"/>
      <c r="C21" s="150"/>
      <c r="D21" s="140" t="s">
        <v>121</v>
      </c>
      <c r="E21" s="153"/>
      <c r="F21" s="154"/>
      <c r="G21" s="78">
        <f t="shared" si="3"/>
        <v>0</v>
      </c>
      <c r="H21" s="78">
        <f>G21+(G21*Assumptions!G$20)</f>
        <v>0</v>
      </c>
      <c r="I21" s="78">
        <f>H21+(H21*Assumptions!H$20)</f>
        <v>0</v>
      </c>
    </row>
    <row r="22" spans="1:9">
      <c r="A22" s="144"/>
      <c r="B22" s="149"/>
      <c r="C22" s="150"/>
      <c r="D22" s="140" t="s">
        <v>121</v>
      </c>
      <c r="E22" s="153"/>
      <c r="F22" s="154"/>
      <c r="G22" s="78">
        <f t="shared" si="3"/>
        <v>0</v>
      </c>
      <c r="H22" s="78">
        <f>G22+(G22*Assumptions!G$20)</f>
        <v>0</v>
      </c>
      <c r="I22" s="78">
        <f>H22+(H22*Assumptions!H$20)</f>
        <v>0</v>
      </c>
    </row>
    <row r="23" spans="1:9">
      <c r="A23" s="144"/>
      <c r="B23" s="149"/>
      <c r="C23" s="150"/>
      <c r="D23" s="140" t="s">
        <v>121</v>
      </c>
      <c r="E23" s="153"/>
      <c r="F23" s="154"/>
      <c r="G23" s="78">
        <f t="shared" si="3"/>
        <v>0</v>
      </c>
      <c r="H23" s="78">
        <f>G23+(G23*Assumptions!G$20)</f>
        <v>0</v>
      </c>
      <c r="I23" s="78">
        <f>H23+(H23*Assumptions!H$20)</f>
        <v>0</v>
      </c>
    </row>
    <row r="24" spans="1:9">
      <c r="A24" s="144"/>
      <c r="B24" s="149"/>
      <c r="C24" s="150"/>
      <c r="D24" s="140" t="s">
        <v>121</v>
      </c>
      <c r="E24" s="153"/>
      <c r="F24" s="154"/>
      <c r="G24" s="78">
        <f t="shared" si="3"/>
        <v>0</v>
      </c>
      <c r="H24" s="78">
        <f>G24+(G24*Assumptions!G$20)</f>
        <v>0</v>
      </c>
      <c r="I24" s="78">
        <f>H24+(H24*Assumptions!H$20)</f>
        <v>0</v>
      </c>
    </row>
    <row r="25" spans="1:9">
      <c r="A25" s="144"/>
      <c r="B25" s="149"/>
      <c r="C25" s="150"/>
      <c r="D25" s="140" t="s">
        <v>121</v>
      </c>
      <c r="E25" s="153"/>
      <c r="F25" s="154"/>
      <c r="G25" s="78">
        <f t="shared" si="3"/>
        <v>0</v>
      </c>
      <c r="H25" s="78">
        <f>G25+(G25*Assumptions!G$20)</f>
        <v>0</v>
      </c>
      <c r="I25" s="78">
        <f>H25+(H25*Assumptions!H$20)</f>
        <v>0</v>
      </c>
    </row>
    <row r="26" spans="1:9">
      <c r="A26" s="144"/>
      <c r="B26" s="149"/>
      <c r="C26" s="150"/>
      <c r="D26" s="140" t="s">
        <v>121</v>
      </c>
      <c r="E26" s="153"/>
      <c r="F26" s="154"/>
      <c r="G26" s="78">
        <f t="shared" si="3"/>
        <v>0</v>
      </c>
      <c r="H26" s="78">
        <f>G26+(G26*Assumptions!G$20)</f>
        <v>0</v>
      </c>
      <c r="I26" s="78">
        <f>H26+(H26*Assumptions!H$20)</f>
        <v>0</v>
      </c>
    </row>
    <row r="27" spans="1:9">
      <c r="A27" s="144"/>
      <c r="B27" s="149"/>
      <c r="C27" s="150"/>
      <c r="D27" s="140" t="s">
        <v>121</v>
      </c>
      <c r="E27" s="153"/>
      <c r="F27" s="154"/>
      <c r="G27" s="78">
        <f t="shared" si="3"/>
        <v>0</v>
      </c>
      <c r="H27" s="78">
        <f>G27+(G27*Assumptions!G$20)</f>
        <v>0</v>
      </c>
      <c r="I27" s="78">
        <f>H27+(H27*Assumptions!H$20)</f>
        <v>0</v>
      </c>
    </row>
    <row r="28" spans="1:9">
      <c r="A28" s="144"/>
      <c r="B28" s="149"/>
      <c r="C28" s="150"/>
      <c r="D28" s="140" t="s">
        <v>121</v>
      </c>
      <c r="E28" s="153"/>
      <c r="F28" s="154"/>
      <c r="G28" s="78">
        <f t="shared" si="3"/>
        <v>0</v>
      </c>
      <c r="H28" s="78">
        <f>G28+(G28*Assumptions!G$20)</f>
        <v>0</v>
      </c>
      <c r="I28" s="78">
        <f>H28+(H28*Assumptions!H$20)</f>
        <v>0</v>
      </c>
    </row>
    <row r="29" spans="1:9">
      <c r="A29" s="144"/>
      <c r="B29" s="149"/>
      <c r="C29" s="150"/>
      <c r="D29" s="140" t="s">
        <v>121</v>
      </c>
      <c r="E29" s="153"/>
      <c r="F29" s="154"/>
      <c r="G29" s="78">
        <f t="shared" si="3"/>
        <v>0</v>
      </c>
      <c r="H29" s="78">
        <f>G29+(G29*Assumptions!G$20)</f>
        <v>0</v>
      </c>
      <c r="I29" s="78">
        <f>H29+(H29*Assumptions!H$20)</f>
        <v>0</v>
      </c>
    </row>
    <row r="30" spans="1:9">
      <c r="A30" s="144"/>
      <c r="B30" s="149"/>
      <c r="C30" s="150"/>
      <c r="D30" s="140" t="s">
        <v>121</v>
      </c>
      <c r="E30" s="153"/>
      <c r="F30" s="154"/>
      <c r="G30" s="78">
        <f t="shared" si="3"/>
        <v>0</v>
      </c>
      <c r="H30" s="78">
        <f>G30+(G30*Assumptions!G$20)</f>
        <v>0</v>
      </c>
      <c r="I30" s="78">
        <f>H30+(H30*Assumptions!H$20)</f>
        <v>0</v>
      </c>
    </row>
    <row r="31" spans="1:9">
      <c r="A31" s="144"/>
      <c r="B31" s="151"/>
      <c r="C31" s="152"/>
      <c r="D31" s="140" t="s">
        <v>121</v>
      </c>
      <c r="E31" s="153"/>
      <c r="F31" s="154"/>
      <c r="G31" s="78">
        <f t="shared" si="3"/>
        <v>0</v>
      </c>
      <c r="H31" s="78">
        <f>G31+(G31*Assumptions!G$20)</f>
        <v>0</v>
      </c>
      <c r="I31" s="78">
        <f>H31+(H31*Assumptions!H$20)</f>
        <v>0</v>
      </c>
    </row>
    <row r="32" spans="1:9">
      <c r="A32" s="144"/>
      <c r="B32" s="136" t="s">
        <v>122</v>
      </c>
      <c r="C32" s="137"/>
      <c r="D32" s="137"/>
      <c r="E32" s="137"/>
      <c r="F32" s="155"/>
      <c r="G32" s="79">
        <f>SUBTOTAL(9,G12:G31)</f>
        <v>0</v>
      </c>
      <c r="H32" s="79">
        <f>SUBTOTAL(9,H12:H31)</f>
        <v>0</v>
      </c>
      <c r="I32" s="79">
        <f t="shared" ref="I32" si="4">SUBTOTAL(9,I12:I31)</f>
        <v>0</v>
      </c>
    </row>
    <row r="33" spans="1:9">
      <c r="A33" s="144"/>
      <c r="B33" s="144"/>
      <c r="C33" s="140"/>
      <c r="D33" s="140"/>
      <c r="E33" s="140"/>
      <c r="F33" s="140"/>
      <c r="G33" s="140"/>
      <c r="H33" s="140"/>
      <c r="I33" s="140"/>
    </row>
    <row r="34" spans="1:9">
      <c r="A34" s="144"/>
      <c r="B34" s="136" t="s">
        <v>116</v>
      </c>
      <c r="C34" s="137" t="s">
        <v>14</v>
      </c>
      <c r="D34" s="137" t="s">
        <v>118</v>
      </c>
      <c r="E34" s="137" t="s">
        <v>119</v>
      </c>
      <c r="F34" s="138" t="s">
        <v>120</v>
      </c>
      <c r="G34" s="139" t="s">
        <v>75</v>
      </c>
      <c r="H34" s="139" t="s">
        <v>76</v>
      </c>
      <c r="I34" s="139" t="s">
        <v>77</v>
      </c>
    </row>
    <row r="35" spans="1:9">
      <c r="A35" s="144"/>
      <c r="B35" s="149"/>
      <c r="C35" s="150"/>
      <c r="D35" s="140" t="s">
        <v>123</v>
      </c>
      <c r="E35" s="153"/>
      <c r="F35" s="154"/>
      <c r="G35" s="78">
        <f>E35*F35</f>
        <v>0</v>
      </c>
      <c r="H35" s="78">
        <f>G35+(G35*Assumptions!G$20)</f>
        <v>0</v>
      </c>
      <c r="I35" s="78">
        <f>H35+(H35*Assumptions!H$20)</f>
        <v>0</v>
      </c>
    </row>
    <row r="36" spans="1:9">
      <c r="A36" s="144"/>
      <c r="B36" s="149"/>
      <c r="C36" s="150"/>
      <c r="D36" s="140" t="s">
        <v>123</v>
      </c>
      <c r="E36" s="153"/>
      <c r="F36" s="154"/>
      <c r="G36" s="78">
        <f t="shared" ref="G36:G54" si="5">E36*F36</f>
        <v>0</v>
      </c>
      <c r="H36" s="78">
        <f>G36+(G36*Assumptions!G$20)</f>
        <v>0</v>
      </c>
      <c r="I36" s="78">
        <f>H36+(H36*Assumptions!H$20)</f>
        <v>0</v>
      </c>
    </row>
    <row r="37" spans="1:9">
      <c r="A37" s="144"/>
      <c r="B37" s="149"/>
      <c r="C37" s="150"/>
      <c r="D37" s="140" t="s">
        <v>123</v>
      </c>
      <c r="E37" s="153"/>
      <c r="F37" s="154"/>
      <c r="G37" s="78">
        <f t="shared" si="5"/>
        <v>0</v>
      </c>
      <c r="H37" s="78">
        <f>G37+(G37*Assumptions!G$20)</f>
        <v>0</v>
      </c>
      <c r="I37" s="78">
        <f>H37+(H37*Assumptions!H$20)</f>
        <v>0</v>
      </c>
    </row>
    <row r="38" spans="1:9">
      <c r="A38" s="144"/>
      <c r="B38" s="149"/>
      <c r="C38" s="150"/>
      <c r="D38" s="140" t="s">
        <v>123</v>
      </c>
      <c r="E38" s="153"/>
      <c r="F38" s="154"/>
      <c r="G38" s="78">
        <f t="shared" si="5"/>
        <v>0</v>
      </c>
      <c r="H38" s="78">
        <f>G38+(G38*Assumptions!G$20)</f>
        <v>0</v>
      </c>
      <c r="I38" s="78">
        <f>H38+(H38*Assumptions!H$20)</f>
        <v>0</v>
      </c>
    </row>
    <row r="39" spans="1:9">
      <c r="A39" s="144"/>
      <c r="B39" s="149"/>
      <c r="C39" s="150"/>
      <c r="D39" s="140" t="s">
        <v>123</v>
      </c>
      <c r="E39" s="153"/>
      <c r="F39" s="154"/>
      <c r="G39" s="78">
        <f t="shared" si="5"/>
        <v>0</v>
      </c>
      <c r="H39" s="78">
        <f>G39+(G39*Assumptions!G$20)</f>
        <v>0</v>
      </c>
      <c r="I39" s="78">
        <f>H39+(H39*Assumptions!H$20)</f>
        <v>0</v>
      </c>
    </row>
    <row r="40" spans="1:9">
      <c r="A40" s="144"/>
      <c r="B40" s="149"/>
      <c r="C40" s="150"/>
      <c r="D40" s="140" t="s">
        <v>123</v>
      </c>
      <c r="E40" s="153"/>
      <c r="F40" s="154"/>
      <c r="G40" s="78">
        <f t="shared" si="5"/>
        <v>0</v>
      </c>
      <c r="H40" s="78">
        <f>G40+(G40*Assumptions!G$20)</f>
        <v>0</v>
      </c>
      <c r="I40" s="78">
        <f>H40+(H40*Assumptions!H$20)</f>
        <v>0</v>
      </c>
    </row>
    <row r="41" spans="1:9">
      <c r="A41" s="144"/>
      <c r="B41" s="149"/>
      <c r="C41" s="150"/>
      <c r="D41" s="140" t="s">
        <v>123</v>
      </c>
      <c r="E41" s="153"/>
      <c r="F41" s="154"/>
      <c r="G41" s="78">
        <f t="shared" si="5"/>
        <v>0</v>
      </c>
      <c r="H41" s="78">
        <f>G41+(G41*Assumptions!G$20)</f>
        <v>0</v>
      </c>
      <c r="I41" s="78">
        <f>H41+(H41*Assumptions!H$20)</f>
        <v>0</v>
      </c>
    </row>
    <row r="42" spans="1:9">
      <c r="A42" s="144"/>
      <c r="B42" s="149"/>
      <c r="C42" s="150"/>
      <c r="D42" s="140" t="s">
        <v>123</v>
      </c>
      <c r="E42" s="153"/>
      <c r="F42" s="154"/>
      <c r="G42" s="78">
        <f t="shared" si="5"/>
        <v>0</v>
      </c>
      <c r="H42" s="78">
        <f>G42+(G42*Assumptions!G$20)</f>
        <v>0</v>
      </c>
      <c r="I42" s="78">
        <f>H42+(H42*Assumptions!H$20)</f>
        <v>0</v>
      </c>
    </row>
    <row r="43" spans="1:9">
      <c r="A43" s="144"/>
      <c r="B43" s="149"/>
      <c r="C43" s="150"/>
      <c r="D43" s="140" t="s">
        <v>123</v>
      </c>
      <c r="E43" s="153"/>
      <c r="F43" s="154"/>
      <c r="G43" s="78">
        <f t="shared" si="5"/>
        <v>0</v>
      </c>
      <c r="H43" s="78">
        <f>G43+(G43*Assumptions!G$20)</f>
        <v>0</v>
      </c>
      <c r="I43" s="78">
        <f>H43+(H43*Assumptions!H$20)</f>
        <v>0</v>
      </c>
    </row>
    <row r="44" spans="1:9">
      <c r="A44" s="144"/>
      <c r="B44" s="149"/>
      <c r="C44" s="150"/>
      <c r="D44" s="140" t="s">
        <v>123</v>
      </c>
      <c r="E44" s="153"/>
      <c r="F44" s="154"/>
      <c r="G44" s="78">
        <f t="shared" si="5"/>
        <v>0</v>
      </c>
      <c r="H44" s="78">
        <f>G44+(G44*Assumptions!G$20)</f>
        <v>0</v>
      </c>
      <c r="I44" s="78">
        <f>H44+(H44*Assumptions!H$20)</f>
        <v>0</v>
      </c>
    </row>
    <row r="45" spans="1:9">
      <c r="A45" s="144"/>
      <c r="B45" s="149"/>
      <c r="C45" s="150"/>
      <c r="D45" s="140" t="s">
        <v>123</v>
      </c>
      <c r="E45" s="153"/>
      <c r="F45" s="154"/>
      <c r="G45" s="78">
        <f t="shared" si="5"/>
        <v>0</v>
      </c>
      <c r="H45" s="78">
        <f>G45+(G45*Assumptions!G$20)</f>
        <v>0</v>
      </c>
      <c r="I45" s="78">
        <f>H45+(H45*Assumptions!H$20)</f>
        <v>0</v>
      </c>
    </row>
    <row r="46" spans="1:9">
      <c r="A46" s="144"/>
      <c r="B46" s="149"/>
      <c r="C46" s="150"/>
      <c r="D46" s="140" t="s">
        <v>123</v>
      </c>
      <c r="E46" s="153"/>
      <c r="F46" s="154"/>
      <c r="G46" s="78">
        <f t="shared" si="5"/>
        <v>0</v>
      </c>
      <c r="H46" s="78">
        <f>G46+(G46*Assumptions!G$20)</f>
        <v>0</v>
      </c>
      <c r="I46" s="78">
        <f>H46+(H46*Assumptions!H$20)</f>
        <v>0</v>
      </c>
    </row>
    <row r="47" spans="1:9">
      <c r="A47" s="144"/>
      <c r="B47" s="149"/>
      <c r="C47" s="150"/>
      <c r="D47" s="140" t="s">
        <v>123</v>
      </c>
      <c r="E47" s="153"/>
      <c r="F47" s="154"/>
      <c r="G47" s="78">
        <f t="shared" si="5"/>
        <v>0</v>
      </c>
      <c r="H47" s="78">
        <f>G47+(G47*Assumptions!G$20)</f>
        <v>0</v>
      </c>
      <c r="I47" s="78">
        <f>H47+(H47*Assumptions!H$20)</f>
        <v>0</v>
      </c>
    </row>
    <row r="48" spans="1:9">
      <c r="A48" s="144"/>
      <c r="B48" s="149"/>
      <c r="C48" s="150"/>
      <c r="D48" s="140" t="s">
        <v>123</v>
      </c>
      <c r="E48" s="153"/>
      <c r="F48" s="154"/>
      <c r="G48" s="78">
        <f t="shared" si="5"/>
        <v>0</v>
      </c>
      <c r="H48" s="78">
        <f>G48+(G48*Assumptions!G$20)</f>
        <v>0</v>
      </c>
      <c r="I48" s="78">
        <f>H48+(H48*Assumptions!H$20)</f>
        <v>0</v>
      </c>
    </row>
    <row r="49" spans="1:9">
      <c r="A49" s="144"/>
      <c r="B49" s="149"/>
      <c r="C49" s="150"/>
      <c r="D49" s="140" t="s">
        <v>123</v>
      </c>
      <c r="E49" s="153"/>
      <c r="F49" s="154"/>
      <c r="G49" s="78">
        <f t="shared" si="5"/>
        <v>0</v>
      </c>
      <c r="H49" s="78">
        <f>G49+(G49*Assumptions!G$20)</f>
        <v>0</v>
      </c>
      <c r="I49" s="78">
        <f>H49+(H49*Assumptions!H$20)</f>
        <v>0</v>
      </c>
    </row>
    <row r="50" spans="1:9">
      <c r="A50" s="144"/>
      <c r="B50" s="149"/>
      <c r="C50" s="150"/>
      <c r="D50" s="140" t="s">
        <v>123</v>
      </c>
      <c r="E50" s="153"/>
      <c r="F50" s="154"/>
      <c r="G50" s="78">
        <f t="shared" si="5"/>
        <v>0</v>
      </c>
      <c r="H50" s="78">
        <f>G50+(G50*Assumptions!G$20)</f>
        <v>0</v>
      </c>
      <c r="I50" s="78">
        <f>H50+(H50*Assumptions!H$20)</f>
        <v>0</v>
      </c>
    </row>
    <row r="51" spans="1:9">
      <c r="A51" s="144"/>
      <c r="B51" s="149"/>
      <c r="C51" s="150"/>
      <c r="D51" s="140" t="s">
        <v>123</v>
      </c>
      <c r="E51" s="153"/>
      <c r="F51" s="154"/>
      <c r="G51" s="78">
        <f t="shared" si="5"/>
        <v>0</v>
      </c>
      <c r="H51" s="78">
        <f>G51+(G51*Assumptions!G$20)</f>
        <v>0</v>
      </c>
      <c r="I51" s="78">
        <f>H51+(H51*Assumptions!H$20)</f>
        <v>0</v>
      </c>
    </row>
    <row r="52" spans="1:9">
      <c r="A52" s="144"/>
      <c r="B52" s="149"/>
      <c r="C52" s="150"/>
      <c r="D52" s="140" t="s">
        <v>123</v>
      </c>
      <c r="E52" s="153"/>
      <c r="F52" s="154"/>
      <c r="G52" s="78">
        <f t="shared" si="5"/>
        <v>0</v>
      </c>
      <c r="H52" s="78">
        <f>G52+(G52*Assumptions!G$20)</f>
        <v>0</v>
      </c>
      <c r="I52" s="78">
        <f>H52+(H52*Assumptions!H$20)</f>
        <v>0</v>
      </c>
    </row>
    <row r="53" spans="1:9">
      <c r="A53" s="144"/>
      <c r="B53" s="149"/>
      <c r="C53" s="150"/>
      <c r="D53" s="140" t="s">
        <v>123</v>
      </c>
      <c r="E53" s="153"/>
      <c r="F53" s="154"/>
      <c r="G53" s="78">
        <f t="shared" si="5"/>
        <v>0</v>
      </c>
      <c r="H53" s="78">
        <f>G53+(G53*Assumptions!G$20)</f>
        <v>0</v>
      </c>
      <c r="I53" s="78">
        <f>H53+(H53*Assumptions!H$20)</f>
        <v>0</v>
      </c>
    </row>
    <row r="54" spans="1:9">
      <c r="A54" s="144"/>
      <c r="B54" s="151"/>
      <c r="C54" s="152"/>
      <c r="D54" s="140" t="s">
        <v>123</v>
      </c>
      <c r="E54" s="153"/>
      <c r="F54" s="154"/>
      <c r="G54" s="78">
        <f t="shared" si="5"/>
        <v>0</v>
      </c>
      <c r="H54" s="78">
        <f>G54+(G54*Assumptions!G$20)</f>
        <v>0</v>
      </c>
      <c r="I54" s="78">
        <f>H54+(H54*Assumptions!H$20)</f>
        <v>0</v>
      </c>
    </row>
    <row r="55" spans="1:9">
      <c r="A55" s="144"/>
      <c r="B55" s="136" t="s">
        <v>122</v>
      </c>
      <c r="C55" s="156"/>
      <c r="D55" s="156"/>
      <c r="E55" s="156"/>
      <c r="F55" s="157"/>
      <c r="G55" s="79">
        <f>SUBTOTAL(9,G35:G54)</f>
        <v>0</v>
      </c>
      <c r="H55" s="79">
        <f t="shared" ref="H55:I55" si="6">SUBTOTAL(9,H35:H54)</f>
        <v>0</v>
      </c>
      <c r="I55" s="79">
        <f t="shared" si="6"/>
        <v>0</v>
      </c>
    </row>
  </sheetData>
  <sheetProtection algorithmName="SHA-512" hashValue="1vYuEfyCGp9fcYqLvdOdO8ns75pT/SYMUcGoalwCmlXZMK9luOS+ELk0suDfHLIOHS33sKBOCDvHB9reA201zQ==" saltValue="UJhH4f60mKEXWSWrkEUQ1w=="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B86EE-02A8-4B31-B336-CDAA6A8B862E}">
  <dimension ref="A1"/>
  <sheetViews>
    <sheetView workbookViewId="0">
      <selection activeCell="A2" sqref="A2"/>
    </sheetView>
  </sheetViews>
  <sheetFormatPr defaultColWidth="8.85546875" defaultRowHeight="15"/>
  <sheetData>
    <row r="1" spans="1:1">
      <c r="A1" t="s">
        <v>127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f965d63094e47a5970bc4ed41e0f577 xmlns="d592a358-000f-415d-80de-2ffcc011bbcc">
      <Terms xmlns="http://schemas.microsoft.com/office/infopath/2007/PartnerControls"/>
    </pf965d63094e47a5970bc4ed41e0f577>
    <_ip_UnifiedCompliancePolicyUIAction xmlns="http://schemas.microsoft.com/sharepoint/v3" xsi:nil="true"/>
    <Description xmlns="d592a358-000f-415d-80de-2ffcc011bbcc" xsi:nil="true"/>
    <TaxCatchAll xmlns="b2594ab3-d42a-4e76-bde3-98c81b560ae9" xsi:nil="true"/>
    <_ip_UnifiedCompliancePolicyProperties xmlns="http://schemas.microsoft.com/sharepoint/v3" xsi:nil="true"/>
    <lcf76f155ced4ddcb4097134ff3c332f xmlns="d592a358-000f-415d-80de-2ffcc011bbcc">
      <Terms xmlns="http://schemas.microsoft.com/office/infopath/2007/PartnerControls"/>
    </lcf76f155ced4ddcb4097134ff3c332f>
    <Source xmlns="d592a358-000f-415d-80de-2ffcc011bb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C3619A17A6394AB48AE4F27FC2CB9B" ma:contentTypeVersion="51" ma:contentTypeDescription="Create a new document." ma:contentTypeScope="" ma:versionID="a9e46cb6a134e60653375b550b43a8ba">
  <xsd:schema xmlns:xsd="http://www.w3.org/2001/XMLSchema" xmlns:xs="http://www.w3.org/2001/XMLSchema" xmlns:p="http://schemas.microsoft.com/office/2006/metadata/properties" xmlns:ns1="http://schemas.microsoft.com/sharepoint/v3" xmlns:ns2="d592a358-000f-415d-80de-2ffcc011bbcc" xmlns:ns3="cbc6d95b-4f3e-4aef-822c-759093850b94" xmlns:ns4="b2594ab3-d42a-4e76-bde3-98c81b560ae9" targetNamespace="http://schemas.microsoft.com/office/2006/metadata/properties" ma:root="true" ma:fieldsID="eff5c9dacd48799732c5d3e2bdfb1730" ns1:_="" ns2:_="" ns3:_="" ns4:_="">
    <xsd:import namespace="http://schemas.microsoft.com/sharepoint/v3"/>
    <xsd:import namespace="d592a358-000f-415d-80de-2ffcc011bbcc"/>
    <xsd:import namespace="cbc6d95b-4f3e-4aef-822c-759093850b94"/>
    <xsd:import namespace="b2594ab3-d42a-4e76-bde3-98c81b560a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4:TaxCatchAll" minOccurs="0"/>
                <xsd:element ref="ns2:pf965d63094e47a5970bc4ed41e0f577" minOccurs="0"/>
                <xsd:element ref="ns2:Description" minOccurs="0"/>
                <xsd:element ref="ns2:Source" minOccurs="0"/>
                <xsd:element ref="ns1:_ip_UnifiedCompliancePolicyProperties" minOccurs="0"/>
                <xsd:element ref="ns1:_ip_UnifiedCompliancePolicyUIAction" minOccurs="0"/>
                <xsd:element ref="ns2:MediaLengthInSeconds" minOccurs="0"/>
                <xsd:element ref="ns2:lcf76f155ced4ddcb4097134ff3c332f"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92a358-000f-415d-80de-2ffcc011bb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f965d63094e47a5970bc4ed41e0f577" ma:index="22" nillable="true" ma:taxonomy="true" ma:internalName="pf965d63094e47a5970bc4ed41e0f577" ma:taxonomyFieldName="Tags" ma:displayName="Document Tag" ma:indexed="true" ma:readOnly="false" ma:default="" ma:fieldId="{9f965d63-094e-47a5-970b-c4ed41e0f577}" ma:sspId="ee90c631-7896-4d4b-aef2-bd8af8cfcaaa" ma:termSetId="a76fcca4-6e97-4235-ba0e-570fe36390fc" ma:anchorId="00000000-0000-0000-0000-000000000000" ma:open="false" ma:isKeyword="false">
      <xsd:complexType>
        <xsd:sequence>
          <xsd:element ref="pc:Terms" minOccurs="0" maxOccurs="1"/>
        </xsd:sequence>
      </xsd:complexType>
    </xsd:element>
    <xsd:element name="Description" ma:index="23" nillable="true" ma:displayName="Description" ma:format="Dropdown" ma:internalName="Description">
      <xsd:simpleType>
        <xsd:restriction base="dms:Note">
          <xsd:maxLength value="255"/>
        </xsd:restriction>
      </xsd:simpleType>
    </xsd:element>
    <xsd:element name="Source" ma:index="24" nillable="true" ma:displayName="Source" ma:format="Dropdown" ma:internalName="Source">
      <xsd:simpleType>
        <xsd:restriction base="dms:Choice">
          <xsd:enumeration value="Better Care Network"/>
          <xsd:enumeration value="The Alliance"/>
          <xsd:enumeration value="Save the Children"/>
          <xsd:enumeration value="Lumos"/>
          <xsd:enumeration value="Family for Every Child"/>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ee90c631-7896-4d4b-aef2-bd8af8cfcaaa"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6d95b-4f3e-4aef-822c-759093850b9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594ab3-d42a-4e76-bde3-98c81b560ae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562849a-9379-421e-86c2-593adad6925c}" ma:internalName="TaxCatchAll" ma:showField="CatchAllData" ma:web="cbc6d95b-4f3e-4aef-822c-759093850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317C0-8CFE-46F8-9FCF-43A18B28209C}"/>
</file>

<file path=customXml/itemProps2.xml><?xml version="1.0" encoding="utf-8"?>
<ds:datastoreItem xmlns:ds="http://schemas.openxmlformats.org/officeDocument/2006/customXml" ds:itemID="{CDB88481-1E61-4BF2-BD28-0684CBEF0E75}"/>
</file>

<file path=customXml/itemProps3.xml><?xml version="1.0" encoding="utf-8"?>
<ds:datastoreItem xmlns:ds="http://schemas.openxmlformats.org/officeDocument/2006/customXml" ds:itemID="{6A7A2905-D1A3-4423-BD39-684A883564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Jushi Gitau</dc:creator>
  <cp:keywords/>
  <dc:description/>
  <cp:lastModifiedBy>Blum, Marie</cp:lastModifiedBy>
  <cp:revision/>
  <dcterms:created xsi:type="dcterms:W3CDTF">2022-09-26T08:58:26Z</dcterms:created>
  <dcterms:modified xsi:type="dcterms:W3CDTF">2024-03-18T18:56:33Z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0x010100C8C3619A17A6394AB48AE4F27FC2CB9B</vt:lpwstr>
  </property>
  <property fmtid="{D5CDD505-2E9C-101B-9397-08002B2CF9AE}" pid="3" name="MediaServiceImageTags">
    <vt:lpwstr/>
  </property>
  <property fmtid="{D5CDD505-2E9C-101B-9397-08002B2CF9AE}" pid="4" name="Tags">
    <vt:lpwstr/>
  </property>
</Properties>
</file>